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loren\Desktop\"/>
    </mc:Choice>
  </mc:AlternateContent>
  <xr:revisionPtr revIDLastSave="0" documentId="8_{87293EA4-26FA-4EA2-8692-9FDB6F987354}" xr6:coauthVersionLast="45" xr6:coauthVersionMax="45" xr10:uidLastSave="{00000000-0000-0000-0000-000000000000}"/>
  <bookViews>
    <workbookView xWindow="-120" yWindow="-120" windowWidth="20730" windowHeight="11160" xr2:uid="{00000000-000D-0000-FFFF-FFFF00000000}"/>
  </bookViews>
  <sheets>
    <sheet name="Hoja1" sheetId="1" r:id="rId1"/>
  </sheets>
  <externalReferences>
    <externalReference r:id="rId2"/>
    <externalReference r:id="rId3"/>
  </externalReferences>
  <calcPr calcId="181029" iterate="1"/>
</workbook>
</file>

<file path=xl/calcChain.xml><?xml version="1.0" encoding="utf-8"?>
<calcChain xmlns="http://schemas.openxmlformats.org/spreadsheetml/2006/main">
  <c r="B314" i="1" l="1"/>
  <c r="C218" i="1"/>
  <c r="C217" i="1"/>
  <c r="C216" i="1"/>
  <c r="C213" i="1"/>
  <c r="C211" i="1"/>
  <c r="C210" i="1"/>
  <c r="C209" i="1"/>
  <c r="C208" i="1"/>
  <c r="C207" i="1"/>
  <c r="C206" i="1"/>
  <c r="E153" i="1"/>
  <c r="D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alcChain>
</file>

<file path=xl/sharedStrings.xml><?xml version="1.0" encoding="utf-8"?>
<sst xmlns="http://schemas.openxmlformats.org/spreadsheetml/2006/main" count="542" uniqueCount="451">
  <si>
    <t>MATRIZ DE INFORMACIÓN MINIMA PARA INFORME PARCIAL DE RENDICIÓN DE CUENTAS AL CIUDADANO</t>
  </si>
  <si>
    <t>1- PRESENTACIÓN</t>
  </si>
  <si>
    <t>Misión institucional</t>
  </si>
  <si>
    <t>Qué es la institución (en lenguaje sencillo, menos de 100 palabras)</t>
  </si>
  <si>
    <t>2-Presentación del CRCC (miembros y cargos que ocupan). (Adjuntar Resolución para la descarga en formato pdf o Establecer el link de acceso directo)</t>
  </si>
  <si>
    <t>Nro.</t>
  </si>
  <si>
    <t>Dependencia</t>
  </si>
  <si>
    <t>Responsable</t>
  </si>
  <si>
    <t>Cargo que Ocupa</t>
  </si>
  <si>
    <t>3- Plan de Rendición de Cuentas</t>
  </si>
  <si>
    <t>3.1. Resolución de Aprobación y Anexo de Plan de Rendición de Cuentas</t>
  </si>
  <si>
    <t>3.2 Plan de Rendición de Cuentas. (Describir los motivos de la selección temática en menos de 100 palabras y exponer si existió participación ciudadana en el proceso. Vincular la selección con el POI, PEI, PND2030 y ODS). (Adjuntar el plan para la descarga en formato pdf Establecer el link de acceso directo).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</si>
  <si>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</si>
  <si>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</si>
  <si>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</si>
  <si>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</si>
  <si>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</si>
  <si>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</si>
  <si>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</si>
  <si>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</si>
  <si>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</si>
  <si>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</si>
  <si>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</si>
  <si>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</si>
  <si>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</si>
  <si>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</si>
  <si>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</si>
  <si>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</si>
  <si>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</si>
  <si>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</si>
  <si>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</si>
  <si>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</si>
  <si>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4.4 Proyectos y Programas Ejecutados a la fecha del Informe (listado referencial, apoyarse en gráficos ilustrativos)</t>
  </si>
  <si>
    <t>N°</t>
  </si>
  <si>
    <t>Descripción</t>
  </si>
  <si>
    <t>Objetivo</t>
  </si>
  <si>
    <t>Metas</t>
  </si>
  <si>
    <t>Población Beneficiaria</t>
  </si>
  <si>
    <t>Valor de Inversión</t>
  </si>
  <si>
    <t>Porcentaje de Ejecución</t>
  </si>
  <si>
    <t>Evidencias</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</si>
  <si>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</si>
  <si>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</si>
  <si>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</si>
  <si>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</si>
  <si>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</si>
  <si>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</si>
  <si>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</si>
  <si>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</si>
  <si>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</si>
  <si>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</si>
  <si>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</si>
  <si>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</si>
  <si>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</si>
  <si>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</si>
  <si>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</si>
  <si>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</si>
  <si>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</si>
  <si>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</si>
  <si>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</si>
  <si>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</si>
  <si>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</si>
  <si>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</si>
  <si>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</si>
  <si>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</si>
  <si>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</si>
  <si>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</si>
  <si>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</si>
  <si>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</si>
  <si>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</si>
  <si>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</si>
  <si>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</si>
  <si>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</si>
  <si>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</si>
  <si>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</si>
  <si>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</si>
  <si>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</si>
  <si>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</si>
  <si>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</si>
  <si>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</si>
  <si>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</si>
  <si>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</si>
  <si>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</si>
  <si>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6- Control Interno y Externo</t>
  </si>
  <si>
    <t>Informes de Auditorias Internas y Auditorías Externas en el Trimestre</t>
  </si>
  <si>
    <t>Nro. de Informe</t>
  </si>
  <si>
    <t>Evidencia (Enlace Ley 5282/14)</t>
  </si>
  <si>
    <t>Auditorías Externas</t>
  </si>
  <si>
    <t>Planes de Mejoramiento elaborados en el Trimestre</t>
  </si>
  <si>
    <t>Informe de referencia</t>
  </si>
  <si>
    <t>Evidencia (Adjuntar Documento)</t>
  </si>
  <si>
    <t>7- Descripción cualitativa de logros alcanzados en el Trimestre (apoyar con gráficos, cuadros dinámicos que describan lo alcanzado)</t>
  </si>
  <si>
    <t>Somos un órgano que establece la política turística nacional orientando, promoviendo, facilitando y regulando el desarrollo del turismo en el Paraguay, en beneficio de visitantes y de la ciudadanía en general. Resolución N° 1435 de fecha 19 de noviembre de 2019.</t>
  </si>
  <si>
    <t>La Secretaria Nacional de Turismo, con rango ministerial, se constituye como órgano orientador, promotor, facilitador, regulador del turismo y fijador de la política nacional. Igualmente es el órgano técnico y de gestión especializada encargado de la dirección, supervisión, coordinación, ejecución y evaluación de los programas, proyectos, planes y actividades del ámbito de su competencia. Tiene la necesaria autonomía funcional. Decreto N° 8911 de fecha 16 de mayo de 2018.</t>
  </si>
  <si>
    <t>Dirección de Relaciones Internacionales e Institucionales</t>
  </si>
  <si>
    <t>Dirección General de Administración y Finanzas</t>
  </si>
  <si>
    <t>Asesoría Económica</t>
  </si>
  <si>
    <t>Dirección General de Gestión Turística</t>
  </si>
  <si>
    <t>Dirección General Jurídica</t>
  </si>
  <si>
    <t>Dirección de Gabinete</t>
  </si>
  <si>
    <t>Dirección de Transparencia y Anticorrupción</t>
  </si>
  <si>
    <t>Dirección de MECIP</t>
  </si>
  <si>
    <t>Dirección de Planificación Turística</t>
  </si>
  <si>
    <t>Dirección de Tecnología de la Información y la Comunicación</t>
  </si>
  <si>
    <t>Dirección de Talento Humano</t>
  </si>
  <si>
    <t>Unidad Operativa de Contrataciones</t>
  </si>
  <si>
    <t>Dirección de Auditoría Interna</t>
  </si>
  <si>
    <t>Carmen Luciana Silva Prieto</t>
  </si>
  <si>
    <t>Edgardo Rubén Samaniego Britez</t>
  </si>
  <si>
    <t>Jorge Antonio Espínola Almeida</t>
  </si>
  <si>
    <t>Delia Benítez de Gómez</t>
  </si>
  <si>
    <t>Doris Marlene Penoni Rojas</t>
  </si>
  <si>
    <t>Perla Susana Ortíz Bóveda</t>
  </si>
  <si>
    <t>Lissa Lorena López Rolandi</t>
  </si>
  <si>
    <t>Stella Maris Barrail de Rojas</t>
  </si>
  <si>
    <t>Naiman Liliana Miserlian Cardozo</t>
  </si>
  <si>
    <t>Herman Agustín Mereles Tottil</t>
  </si>
  <si>
    <t>Mario Antonio Mendoza Molas</t>
  </si>
  <si>
    <t>Rosa Esperanza Sanabria de Radice</t>
  </si>
  <si>
    <t>Alba Patricia Galeano Zárate</t>
  </si>
  <si>
    <t>Marta Muñoz Martínez</t>
  </si>
  <si>
    <t>Directora General de la Dirección General de Gestión Turística</t>
  </si>
  <si>
    <t>Director General de la Dirección General Jurídica</t>
  </si>
  <si>
    <t>Director General de la Dirección General de Administración y Finanzas</t>
  </si>
  <si>
    <t>Asesora Económica</t>
  </si>
  <si>
    <t>Directora de la Dirección de Gabinete</t>
  </si>
  <si>
    <t>Directora de la Dirección de Transparencia y Anticorrupción</t>
  </si>
  <si>
    <t>Directora de la Dirección de MECIP</t>
  </si>
  <si>
    <t>Directora de la Dirección de Planificación Turística</t>
  </si>
  <si>
    <t>Director de la Dirección de Tecnología de la Información y la Comunicación</t>
  </si>
  <si>
    <t>Director de la Dirección de Talento Humano</t>
  </si>
  <si>
    <t>Directora de la Dirección de Relaciones Internacionales e Institucionales</t>
  </si>
  <si>
    <t>Directora de la Unidad Operativa de Contrataciones</t>
  </si>
  <si>
    <t>Directora de la Dirección de Auditoría Interna</t>
  </si>
  <si>
    <t>4°</t>
  </si>
  <si>
    <t>5°</t>
  </si>
  <si>
    <t>Estrategias Sanitarias</t>
  </si>
  <si>
    <t>Estrategias de Apoyo a la Industria</t>
  </si>
  <si>
    <t xml:space="preserve">Estrategias de Captación de Visitantes  </t>
  </si>
  <si>
    <t>Estrategias de Marketing</t>
  </si>
  <si>
    <t>Estrategia Turismo Naranja</t>
  </si>
  <si>
    <t>Vinculado a los documentos citados a continuación: Plan Nacional de Desarrollo 2030; Objetivos de Desarrollo Sostenible; Plan Maestro de Desarrollo Sostenible del Sector Turístico del Paraguay 2019-2026; Plan Estratégico Institucional 2019-2023</t>
  </si>
  <si>
    <t>Decreto N° 3.456/20 en el cual se declara "Estado de Emergencia   Sanitaria", el 16 de marzo de 2020.</t>
  </si>
  <si>
    <t xml:space="preserve">Construcción Centro de Interpretacion del Gran Chaco Americano </t>
  </si>
  <si>
    <t>Centro de Informacion y Recepcion de Visitantes de Tte. Primero Manuel Irala Fernandez</t>
  </si>
  <si>
    <t>Construccion del Circuito Vivencial Mundo Guarani</t>
  </si>
  <si>
    <t>Puesta en valor de las producciones de la artesania y otros elementos atractivos de la Cultura Indigena</t>
  </si>
  <si>
    <t>Aumentar la contribución del sector turismo al desarrollo socioeconómico nacional</t>
  </si>
  <si>
    <t>Establecer un lugar de descanso e interpretación del entorno, a la vera de la ruta, adaptándolo para la función recreativa de forma que permita el descanso y descubrimiento de los valores paisajísticos naturales y sociales del entorno por parte del viajero.</t>
  </si>
  <si>
    <t>Promover una mejora en la calidad de vida de las comunidades indígenas a través del desarrollo de las actividades turísticas</t>
  </si>
  <si>
    <t>Creación de producto turístico</t>
  </si>
  <si>
    <t>Comunidades indigenas preparadas para la visita turistica</t>
  </si>
  <si>
    <t>U$D 2.700.000</t>
  </si>
  <si>
    <t>U$D 3.860.000</t>
  </si>
  <si>
    <t>U$D 394.680</t>
  </si>
  <si>
    <t>OE1. Fomentar proyectos Turìsticos respetuosos con el medio ambiente y beneficios para las comunidades locales.</t>
  </si>
  <si>
    <t>OE2. Posicionar al Paraguay en el mercado internacional con atractivos naturales y culturales competitivos con servicios y experiencias de calidad</t>
  </si>
  <si>
    <t>SENATUR - Página web</t>
  </si>
  <si>
    <t>SENATUR - Plataforma Facebook</t>
  </si>
  <si>
    <t>SENATUR - Plataforma Instagram</t>
  </si>
  <si>
    <t>SENATUR - Plataforma Twitter</t>
  </si>
  <si>
    <t>Visit Paraguay</t>
  </si>
  <si>
    <t>SOFIA MONTIEL Twitter</t>
  </si>
  <si>
    <t>Página web institucional de la Secretaría Nacional de Turismo, sitio que almacena todas las acciones de la Ministra Secretaria Ejecutiva, Sofía Montiel de Afara, al frente de la institución. Acciones, noticias, promociones, y toda la información del ámbito turístico.</t>
  </si>
  <si>
    <t xml:space="preserve">Plataforma digital que resume las acciones diarias de la institución, y sitio donde se replican noticias relacionadas al sector turístico. </t>
  </si>
  <si>
    <t xml:space="preserve">Plataforma digital donde se almacenan imágenes de promociones, invitaciones a actividades y jornada que se impulsan desde la Secretaría de Turismo. </t>
  </si>
  <si>
    <t xml:space="preserve">Plataforma social que sirve para la generación instantanea de todas las acciones diarias de la Senatur, la replica de contenidos del Gobierno Nacional y todo tipo de anuncios que contengan contenido turístico. </t>
  </si>
  <si>
    <t>Sitio oficial de promoción de destinos turísticos a nivel nacional, donde se observan los servicios turísticos en todo el territorio nacional, circuitos y rutas, informaciones en general, dirigido fundamentalmente a visitantes internacionales.</t>
  </si>
  <si>
    <t xml:space="preserve">Cuenta oficial de la Secretaria Ejecutiva, en la plataforma de Twitter, donde se anuncian las principales noticias de impacto de las acciones encaradas por la titular. Ayuda fundamentalmente a dar a conocer las acciones más trascendentales, a toda la ciudadanía. </t>
  </si>
  <si>
    <t>Dirección de TIC´s - Dirección de Comunicación</t>
  </si>
  <si>
    <t>Dirección de Comunicación</t>
  </si>
  <si>
    <t>Dirección de Marketing</t>
  </si>
  <si>
    <t>Departamento de Relaciones Públicas</t>
  </si>
  <si>
    <t>https://www.senatur.gov.py/</t>
  </si>
  <si>
    <t>https://www.facebook.com/SenaturPy/</t>
  </si>
  <si>
    <t>https://instagram.com/senatur_py?igshid=15lt8768idwci</t>
  </si>
  <si>
    <t>https://twitter.com/Senatur_Py</t>
  </si>
  <si>
    <t>https://www.visitparaguay.travel/</t>
  </si>
  <si>
    <t>https://twitter.com/Sofiaemontiel</t>
  </si>
  <si>
    <t> Actualización de datos en Pagina WEB y Redes Sociales de la Institución</t>
  </si>
  <si>
    <t> Página Web y Redes Sociales</t>
  </si>
  <si>
    <t xml:space="preserve"> Actualización de los datos </t>
  </si>
  <si>
    <t>https://www.senatur.gov.py/application/files/3915/9171/4725/directorio_funcionarios.pdf</t>
  </si>
  <si>
    <t>https://www.senatur.gov.py/reclamos</t>
  </si>
  <si>
    <t xml:space="preserve">La Secretaría Nacional de Turismo cumplió un rol muy relevante para facilitar el retorno de los connacionales a Paraguay, al trabajar en conjunto con el Ministerio de Salud Publica y los empresarios del turismo en capacitar y habilitar instalaciones para su funcionamiento como hoteles y hospedajes-salud a precios mas accesibles, a fin de que, quienes retornaran del exterior, pudieran guardar cuarentena en esos sitios. Además, esta acción permitió asegurar cientos de puestos de trabajo y regresar de a poco la dinámica económica al rubro hotelero. </t>
  </si>
  <si>
    <t>Se inauguraron y habilitaron 33 posadas turísticas en los departamentos de Concepción, Cordillera, Guaira, Itapúa, Misiones, Paraguarí, Alto Paraná y Central, las cuales generan puestos de trabajo directo e indirecto a 95 personas.</t>
  </si>
  <si>
    <t>78 Indígenas capacitados sobre la importancia de la puesta en valor de las producciones de la artesanía y otros elementos atractivos de la Cultura Indígena.</t>
  </si>
  <si>
    <t>300 Mujeres del Ámbito Rural participaron del Foro de Emprendedores Turísticos.</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</si>
  <si>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</si>
  <si>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</si>
  <si>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</si>
  <si>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</si>
  <si>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</si>
  <si>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</si>
  <si>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</si>
  <si>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</si>
  <si>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</si>
  <si>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</si>
  <si>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</si>
  <si>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</si>
  <si>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SERVICIOS BÁSICOS</t>
  </si>
  <si>
    <t>TRANSPORTE Y ALMACENAJE</t>
  </si>
  <si>
    <t>PASAJES Y VIATICOS</t>
  </si>
  <si>
    <t>GASTOS POR SERVICIOS DE ASEO, MANTENIMIENTO Y REPARACIONES</t>
  </si>
  <si>
    <t>ALQUILERES Y DERECHOS</t>
  </si>
  <si>
    <t>SERVICIOS TÉCNICOS Y PROFESIONALES</t>
  </si>
  <si>
    <t>SEGURO MÉDICO</t>
  </si>
  <si>
    <t>SERVICIO DE CEREMONIAL</t>
  </si>
  <si>
    <t>SERVICIO DE VIGILANCIA</t>
  </si>
  <si>
    <t>SERVICIO DE CATERING</t>
  </si>
  <si>
    <t>SERVICIO EN GENERAL</t>
  </si>
  <si>
    <t>SERVICIO DE CAPACITACION Y ADIESTRAMIENTO</t>
  </si>
  <si>
    <t>PRODUCTOS ALIMENTICIOS</t>
  </si>
  <si>
    <t>TEXTILES Y VESTUARIOS</t>
  </si>
  <si>
    <t>PRODUCTOS DE PAPEL, CARTON E IMPRESOS</t>
  </si>
  <si>
    <t>BIENES DE CONSUMO DE OFICINAS E INSUMOS</t>
  </si>
  <si>
    <t>PRODUCTOS E INSTRUM. QUIMICOS Y MEDICINALES</t>
  </si>
  <si>
    <t>COMBUSTIBLES Y LUBRICANTES</t>
  </si>
  <si>
    <t>OTROS BIENES DE CONSUMO</t>
  </si>
  <si>
    <t>CONSTRUCCIONES</t>
  </si>
  <si>
    <t>ADQUISICION DE MAQUINARIAS, EQUIPOS Y HERRAMIENTAS EN GRAL.</t>
  </si>
  <si>
    <t>ADQUISICION DE EQUIPOS DE OFICINA Y COMPUTACIÓN</t>
  </si>
  <si>
    <t>ADQUISICION DE ACTIVOS INTAGIBLES</t>
  </si>
  <si>
    <t>BECAS</t>
  </si>
  <si>
    <t>APORTE A ENTIDADES EDUCATIVAS E INST. SIN FINES DE LUCRO</t>
  </si>
  <si>
    <t>TRANSFERENCIAS CORRIENTES AL SECTOR EXTERNO</t>
  </si>
  <si>
    <t>TRANSFERENCIAS CTES A ENT. DEL SECTOR PRIVADO, ACADEMICO</t>
  </si>
  <si>
    <t>PAGO DE IMPUESTOS, TASA, GASTOS JUDICIALES Y OTROS</t>
  </si>
  <si>
    <t>TOTAL GENERAL</t>
  </si>
  <si>
    <t>CANTIDAD</t>
  </si>
  <si>
    <t>TELESCOPIO MARCA CELESTRON MODELO CPC deluxe 1100 HD y accesorios</t>
  </si>
  <si>
    <t>Para la utilizacion de los turistas que visitan la  Oficina de la Costanera-Asunción</t>
  </si>
  <si>
    <t>AIRE ACONDICIONADO TIPO SPLIT DE 18.000 BTU</t>
  </si>
  <si>
    <t>Para un ambiente confortable para el Funcionarios de la Oficina Central</t>
  </si>
  <si>
    <t>ESCRITORIO ESTANDAR CON CAJONES Y LLAVES</t>
  </si>
  <si>
    <t>SILLA GIRATORIA TIPO EJECUTIVO</t>
  </si>
  <si>
    <t>HORNO MICROONDA 20LTS</t>
  </si>
  <si>
    <t>MUEBLE ALTO PARA BIBLIORATO. PUERTA CORREDIZA CON LLAVE MEDIDAS 140*0,40 * 2,10</t>
  </si>
  <si>
    <t>Adquisión de muebles paraFuncionarios de la Oficina Central y de Regional de Areguá</t>
  </si>
  <si>
    <t>ESCRITORIO DE MADERA PARA ASISTENTE, CON DOS CAJONES Y LLAVE, TAPA DE VIDRIO</t>
  </si>
  <si>
    <t>Adquisición de muebles para Funcionarios de la Oficina Central</t>
  </si>
  <si>
    <t>SILLAS GERENCIALES.RESPALDO ALTO CON APOYA CABEZA.TAPIZADO EN TELA COLOR NEGRO</t>
  </si>
  <si>
    <t>Adquisicion de muebles paraFuncionarios de la Oficina Central/Oficina de la Costanera-Asunción</t>
  </si>
  <si>
    <t>SILLA LOCUTOR ESTÁNDAR (TIPO SECRETARIA. ESTRUCTURA MÉTALICA Y BASE DE CINCOS PUNTAS CON RUEDITA</t>
  </si>
  <si>
    <t>Adquisicion de muebles para Funcionarios de la Oficina Central</t>
  </si>
  <si>
    <t>SILLA INTERLOCUTOR.ASIENTO Y ESPALDERO TAPIZADO CUERO SIMIL  COLOR NEGRO PATAS EN METAL CROMADO</t>
  </si>
  <si>
    <t>Adquisicion de muebles para para funcionarios de la Oficina Central y la oficina Regional de Areguá</t>
  </si>
  <si>
    <t>FIBRA OPTICA</t>
  </si>
  <si>
    <t>Adquisicion de muebles para Funcionarios de la Oficina Regional de Villarrica</t>
  </si>
  <si>
    <t>TRANSCEIVER</t>
  </si>
  <si>
    <t>Adquisicion de muebles para Funcionarios de la Oficina Central/Oficina Regional de Ciudad del Este</t>
  </si>
  <si>
    <t>TELEFONO IP DENWA DW-310 (HARDPHONE)</t>
  </si>
  <si>
    <t>Adquisicion de muebles para funcionarios de la Oficina de la  Costanera-Asunción</t>
  </si>
  <si>
    <t>APARADOR DE MADERA Y VIDRIO</t>
  </si>
  <si>
    <t>Adquisicion de muebles para funcionarios Oficina Central</t>
  </si>
  <si>
    <t>Adquisición de Seguros de Bienes Patrimoniales</t>
  </si>
  <si>
    <t>ASEGURADORA DEL ESTE S.A. DE SEGUROS</t>
  </si>
  <si>
    <t>Finiquitado</t>
  </si>
  <si>
    <t>https://www.contrataciones.gov.py/licitaciones/adjudicacion/355433-adquisicion-seguros-bienes-patrimoniales-senatur-1/resumen-adjudicacion.html</t>
  </si>
  <si>
    <t>Adquisición de Tóner para la SENATUR</t>
  </si>
  <si>
    <t>PRINTEC S.A.</t>
  </si>
  <si>
    <t>En ejecución</t>
  </si>
  <si>
    <t>https://www.contrataciones.gov.py/licitaciones/adjudicacion/354197-adquisicion-toner-senatur-1/resumen-adjudicacion.html</t>
  </si>
  <si>
    <t>OFFICE COMPU S.A.</t>
  </si>
  <si>
    <t>Consultoría para la Elaboración del Manual de Señalética Turística</t>
  </si>
  <si>
    <t>TERARE S.R.L.</t>
  </si>
  <si>
    <t>https://www.contrataciones.gov.py/licitaciones/adjudicacion/368676-consultoria-elaboracion-manual-senaletica-turistica-1/resumen-adjudicacion.html</t>
  </si>
  <si>
    <t>Servicio de Montaje de Stand en Ferias Nacionales para la SENATUR</t>
  </si>
  <si>
    <t>EDGAR BERNARDINO RODRÍGUEZ (NEMPRE)</t>
  </si>
  <si>
    <t>https://www.contrataciones.gov.py/licitaciones/adjudicacion/372808-servicio-montaje-stand-ferias-nacionales-senatur-1/resumen-adjudicacion.html</t>
  </si>
  <si>
    <t>Adquisición de Mobiliarios para la SENATUR</t>
  </si>
  <si>
    <t>CARLOS HERNAN OVIEDO VERA</t>
  </si>
  <si>
    <t>https://www.contrataciones.gov.py/licitaciones/adjudicacion/370778-adquisicion-mobiliarios-senatur-1/resumen-adjudicacion.html</t>
  </si>
  <si>
    <t>Provisión de Placas de Reconocimiento</t>
  </si>
  <si>
    <t>NOW S.A.</t>
  </si>
  <si>
    <t>https://www.contrataciones.gov.py/licitaciones/adjudicacion/378824-provision-placas-reconocimiento-1/resumen-adjudicacion.html</t>
  </si>
  <si>
    <t>Contratación de Servicio de Limpieza Integral para el Centro de Interpretación del Gran Chaco Americano</t>
  </si>
  <si>
    <t>CHRISTIAN ANDRES SANTACRUZ GÓMEZ</t>
  </si>
  <si>
    <t>https://www.contrataciones.gov.py/licitaciones/adjudicacion/374837-contratacion-servicio-limpieza-integral-centro-interpretacion-gran-chaco-americano-1/resumen-adjudicacion.html</t>
  </si>
  <si>
    <t>Adquisición de Equipamientos para Vehículos de la SENATUR</t>
  </si>
  <si>
    <t>HERIMARC S.R.L.</t>
  </si>
  <si>
    <t>https://www.contrataciones.gov.py/licitaciones/adjudicacion/373436-adquisicion-equipamientos-vehiculos-senatur-1/resumen-adjudicacion.html</t>
  </si>
  <si>
    <t>Servicio de Montaje de Stand en ferias Internacionales para la SENATUR</t>
  </si>
  <si>
    <t>GRISELDA CONCEPCIÓN GIMÉNEZ BRÍTEZ</t>
  </si>
  <si>
    <t>https://www.contrataciones.gov.py/licitaciones/adjudicacion/372809-servicio-montaje-stand-ferias-internacionales-senatur-1/resumen-adjudicacion.html</t>
  </si>
  <si>
    <t>Servicio de Hotelería, Ceremonial y Traducción para la SENATUR</t>
  </si>
  <si>
    <t>NORA VIVIANA FUENTES SA</t>
  </si>
  <si>
    <t>https://www.contrataciones.gov.py/licitaciones/adjudicacion/372737-servicio-hoteleria-ceremonial-traduccion-senatur-1/resumen-adjudicacion.html</t>
  </si>
  <si>
    <t>Rediseño e Impresión de Carteles para la SENATUR</t>
  </si>
  <si>
    <t>https://www.contrataciones.gov.py/licitaciones/adjudicacion/373437-rediseno-e-impresion-carteles-senatur-1/resumen-adjudicacion.html</t>
  </si>
  <si>
    <t>Adquisición de Seguros de Vehículos para la SENAUR</t>
  </si>
  <si>
    <t>LA INDEPENDENCIA DE SEGUROS S.A.</t>
  </si>
  <si>
    <t>https://www.contrataciones.gov.py/licitaciones/adjudicacion/376738-adquisicion-seguros-vehiculos-senatur-1/resumen-adjudicacion.html</t>
  </si>
  <si>
    <t>Asesoría para el Fortalecimiento de la Comunicación Institucional de la SENATUR</t>
  </si>
  <si>
    <t>GERMAN MARTÍNEZ Y ASOCIADOS</t>
  </si>
  <si>
    <t>https://www.contrataciones.gov.py/licitaciones/adjudicacion/371910-asesoria-fortalecimiento-comunicacion-institucional-secretaria-nacional-turismo-1/resumen-adjudicacion.html</t>
  </si>
  <si>
    <t>EJECUCIÓN DEL PAC - 2020</t>
  </si>
  <si>
    <t>ESTADO</t>
  </si>
  <si>
    <t>MONTO</t>
  </si>
  <si>
    <t>TOTAL</t>
  </si>
  <si>
    <t>Ningún costo para la Institución</t>
  </si>
  <si>
    <t>Implementar de manera excepcional y temporal requisitos simplificados de inscripción a los Prestadores de Servicios Turísticos que desean registrarse en REGISTUR, a efectos de agilizar los trámites de asistencia económica antes los entes competentes y suspender la obligatoriedad de la revalidación anual por el periodo establecido para el mismo fin.</t>
  </si>
  <si>
    <t>https://www.senatur.gov.py/institucion/marco-legal</t>
  </si>
  <si>
    <t>https://www.senatur.gov.py/  https://www.senatur.gov.py/reclamos</t>
  </si>
  <si>
    <t>Gestión de Programas de Jubilación</t>
  </si>
  <si>
    <t>Auditorías Financieras</t>
  </si>
  <si>
    <t xml:space="preserve">Evaluar los Estados Financieros de la Senatur </t>
  </si>
  <si>
    <t xml:space="preserve">Cumplimiento de la Ley Nº 1535/99 </t>
  </si>
  <si>
    <t>Auditoría Financiera - Ejecución Presupuestaria</t>
  </si>
  <si>
    <t>La correcta imputación presupuestaria de los rubros de ingresos y gastos.</t>
  </si>
  <si>
    <t>OBJETO DE GASTO: 500 – INVERSIÓN FÍSICA - Seguimiento</t>
  </si>
  <si>
    <t>Auditorías de Gestión</t>
  </si>
  <si>
    <t>Verificar que los procedimientos efectuados en las distintas dependencias sean efectivos y transparentes.</t>
  </si>
  <si>
    <t>N/A</t>
  </si>
  <si>
    <t>Otros tipos de Auditoría</t>
  </si>
  <si>
    <t>https://informacionpublica.paraguay.gov.py/portal/#!/estadisticas/burbujas</t>
  </si>
  <si>
    <t>Portal Unificado de información Pública </t>
  </si>
  <si>
    <t>Información Pública </t>
  </si>
  <si>
    <t>Dirección de Transparencia y Anticorrupción </t>
  </si>
  <si>
    <t>Sistema de Registro y Seguimiento de Causas Penales, Sumarios Administrativos e Investigaciones Preliminares (SSPS) </t>
  </si>
  <si>
    <t>Causa Penal. Sumario Administrativo. Investigación Preliminar. </t>
  </si>
  <si>
    <t>Institución: SECRETARÍA NACIONAL DE TURISMO - SENATUR</t>
  </si>
  <si>
    <t>Periodo del informe: 1-julio al 30 de setiembre de 2020</t>
  </si>
  <si>
    <t>Dirección General de Productos Turísticos</t>
  </si>
  <si>
    <t xml:space="preserve">Encargada de Despacho de la Dirección General de Productos Turísticos y Asesora Técnica. </t>
  </si>
  <si>
    <t>Wilma Beatriz Paredes de Pérez</t>
  </si>
  <si>
    <t>Directora de la Dirección de Comunicación</t>
  </si>
  <si>
    <t>Evidencia del primer informe parcial de rendición de cuentas</t>
  </si>
  <si>
    <r>
      <rPr>
        <sz val="11"/>
        <color indexed="8"/>
        <rFont val="Calibri"/>
        <family val="2"/>
      </rPr>
      <t xml:space="preserve">Enlace descarga de: Estrategias Sector Turismo en Paraguay Covid - 19:https://wetransfer.com/downloads/5885228f390695bea9c3f009a5d8d3c320200703163118/a367881c7f451a251bdca9a040315e4120200703163157/681cfe                                    Enlace de </t>
    </r>
    <r>
      <rPr>
        <sz val="11"/>
        <color indexed="8"/>
        <rFont val="Calibri"/>
        <family val="2"/>
      </rPr>
      <t xml:space="preserve">difusión a través de Web Institucional y Redes Sociales:   https://www.facebook.com/SenaturPy/videos/817832642074769/      https://www.facebook.com/SenaturPy/posts/10158487473620789      https://bit.ly/2LGciff        Resolución N° 663/20 
https://we.tl/t-mWHVFhfkQx 
                                    </t>
    </r>
  </si>
  <si>
    <t>Julio</t>
  </si>
  <si>
    <t>Intermedio</t>
  </si>
  <si>
    <t>Agosto</t>
  </si>
  <si>
    <t>Septiembre</t>
  </si>
  <si>
    <t>Obs. La Secretaría de la Función Pública, aun no publicó los informes de los meses de Agosto y Septiembre.</t>
  </si>
  <si>
    <t> -</t>
  </si>
  <si>
    <t>https://app.powerbi.com/view?r=eyJrIjoiMmJlYjg1YzgtMmQ3Mi00YzVkLWJkOTQtOTE3ZTZkNzVhYTAzIiwidCI6Ijk2ZDUwYjY5LTE5MGQtNDkxYy1hM2U1LWExYWRlYmMxYTg3NSJ9&amp;pageName=ReportSection267a9df01e64c25cadf6 </t>
  </si>
  <si>
    <t>Setiembre</t>
  </si>
  <si>
    <t>Obs.: El nivel de cumplimiento, correspondientes a los meses agosto y setiembre de 2.020, aún no se encuentra publicada, a la fecha, en la página web de la SENAC</t>
  </si>
  <si>
    <t>X</t>
  </si>
  <si>
    <t>3 (en proceso a la fecha)</t>
  </si>
  <si>
    <t>https://www.senatur.gov.py/rendicion_de_cuentas_al_ciudadano/2020/2/4.4/</t>
  </si>
  <si>
    <t>Promociòn del Turismo Nacional</t>
  </si>
  <si>
    <t>https://spr.stp.gov.py/tablero/resumenLineaAccion.jsp</t>
  </si>
  <si>
    <t>Rescisión comunicada a la DNCP , expediente N° 313165</t>
  </si>
  <si>
    <t xml:space="preserve">En proceso de rescisión de Contrato, por inviabilidad de ejecución por el COVID-19 </t>
  </si>
  <si>
    <t>Servicio de Mantenimiento y Reparación de Vehículos para la SENATUR</t>
  </si>
  <si>
    <t>AUTOMOTOR S.A.</t>
  </si>
  <si>
    <t xml:space="preserve">En ejecución </t>
  </si>
  <si>
    <t>https://www.contrataciones.gov.py/licitaciones/adjudicacion/382055-servicio-mantenimiento-reparacion-vehiculos-senatur-1/resumen-adjudicacion.html#proveedores</t>
  </si>
  <si>
    <t>Adquisición de Resmas de Papel con Criterios de Sustentabilidad</t>
  </si>
  <si>
    <t>KUATIAPO S.A.</t>
  </si>
  <si>
    <t>https://www.contrataciones.gov.py/licitaciones/adjudicacion/383373-adquisicion-resmas-papel-criterios-sustentabilidad-1/resumen-adjudicacion.html#proveedores</t>
  </si>
  <si>
    <t>Adquisición de Pinturas e Insumos para la SENATUR</t>
  </si>
  <si>
    <t>PROSPER S.R.L.</t>
  </si>
  <si>
    <t>https://www.contrataciones.gov.py/licitaciones/adjudicacion/383037-adquisicion-pinturas-e-insumos-senatur-1/resumen-adjudicacion.html#proveedores</t>
  </si>
  <si>
    <t>Recarga de Extintores para la SENATUR</t>
  </si>
  <si>
    <t>ALDO OSCAR ACUÑA</t>
  </si>
  <si>
    <t xml:space="preserve"> https://www.contrataciones.gov.py/licitaciones/adjudicacion/382939-recarga-extintores-senatur-1/resumen-adjudicacion.html#proveedores</t>
  </si>
  <si>
    <t>Adquisición de Equipos de Jardinería</t>
  </si>
  <si>
    <t>FERRETERÍA INDUSTRIAL SAE (FISAE)</t>
  </si>
  <si>
    <t>https://www.contrataciones.gov.py/licitaciones/adjudicacion/383874-adquisicion-equipos-jardineria-1/resumen-adjudicacion.html#proveedores</t>
  </si>
  <si>
    <t>Adquisición de Relojes Biometricos para la Senatur</t>
  </si>
  <si>
    <t>SEGEL LOGÍSTICA S.A.</t>
  </si>
  <si>
    <t>https://www.contrataciones.gov.py/licitaciones/adjudicacion/384567-adquisicion-relojes-biometricos-senatur-1/resumen-adjudicacion.html#proveedores</t>
  </si>
  <si>
    <t>https://www.senatur.gov.py/rendicion_de_cuentas_al_ciudadano/2020/2/4.7/</t>
  </si>
  <si>
    <t>https://www.senatur.gov.py/rendicion_de_cuentas_al_ciudadano/2020/2/4.8/</t>
  </si>
  <si>
    <t>Contratación de Servicios</t>
  </si>
  <si>
    <t>Fíjese en el numeral 4.7</t>
  </si>
  <si>
    <t>Consultorías</t>
  </si>
  <si>
    <t>Adquisición de Bienes</t>
  </si>
  <si>
    <t>Canal de Participación Ciudadana, a través de los medios establecidos.Entre los que podemos mencionar la página web de SENATUR, en el ícono "ATENCIÓN CIUDADANA" se encuentra habilitado un formulario on line para la atención y trámite de denuncias, u otras derivaciones competentes al área de sugerencias y reclamos, además de los otros medios habilitados.</t>
  </si>
  <si>
    <t>DENUNCIAS, SUGERENCIAS, CONSULTAS JURÍDICAS,</t>
  </si>
  <si>
    <t>DEPARTAMENTO DE SUGERENCIAS Y RECLAMOS DEPENDIENTE DE LA DIRECCIÓN DE SUMARIOS,AMBOS DEPENDIENTES JERARQUICAMENTE DE LA DIRECCIÓN GENERAL JURÍDICA</t>
  </si>
  <si>
    <t>https://informacionpublica.paraguay.gov.py/portal </t>
  </si>
  <si>
    <t>http://www.denuncias.gov.py/ssps/</t>
  </si>
  <si>
    <t>Página Web Institucional</t>
  </si>
  <si>
    <t>Disposiciones en materia de transparencia, acceso ciudadano a la información pública, provisión de información sobre el uso de los recursos públicos y rendición de cuentas al ciudadano.</t>
  </si>
  <si>
    <t>https://www.senatur.gov.py/transparencia</t>
  </si>
  <si>
    <t>https://www.senatur.gov.py/ley-n-5282</t>
  </si>
  <si>
    <t>https://www.rindiendocuentas.gov.py/</t>
  </si>
  <si>
    <t>https://www.senatur.gov.py/rendicion-de-cuentas-al-ciudadano</t>
  </si>
  <si>
    <t>- </t>
  </si>
  <si>
    <t>Obs.: No se ha registrado ninguna denuncia, por supuestos hechos de corrupción, del mes de julio al mes de setiembre de 2.020.</t>
  </si>
  <si>
    <t>Dictamen N° 09/2020 de la Auditoría Interna SENATUR</t>
  </si>
  <si>
    <t>Informe AII N° 21/2020</t>
  </si>
  <si>
    <t>Informe AII N° 24/2020</t>
  </si>
  <si>
    <t>Informe AIG N° 15/2020</t>
  </si>
  <si>
    <t xml:space="preserve">RUBRO: 260 “Servicios Técnicos y Profesionales” 
</t>
  </si>
  <si>
    <t>Informe AIG N° 16/2020</t>
  </si>
  <si>
    <t>RUBRO OBJETO DE ANÁLISIS - OBJETO DE GASTO: 232 – Viáticos y Movilidad
PERIODO: 01 – 07 – 2019 AL 31 - 12– 2019</t>
  </si>
  <si>
    <t xml:space="preserve">Con la construcción de dos Centros de Interpretación en los departamentos de Boquerón y Alto Paraná, se beneficiaron mas de 30.000 personas, a su vez con la construcción de un Centro de Información y Recepción de Visitantes de Tte. Primero Manuel Irala Fernández del Chaco Paraguayo, se benefició a 25.890 personas.  </t>
  </si>
  <si>
    <t>1593 Jóvenes capacitados de 12 departamentos en Turismo y Creatividad</t>
  </si>
  <si>
    <t>Hotel Salud: 40 Hoteles  y 3 Posadas Salud disponibles, en los cuales realizaron cuarentena  2860 Personas</t>
  </si>
  <si>
    <t>Hotel Deportista Roga: 15 Habitaciones disponibles, en los cuales realizaron cuarentena 231 Personas.</t>
  </si>
  <si>
    <t xml:space="preserve">Líneas de Créditos (BNF):  Más de Usd 3.000.000 en préstamos.
</t>
  </si>
  <si>
    <t xml:space="preserve">Líneas de Créditos (CAH): (Usd 98.745) en préstamos.
</t>
  </si>
  <si>
    <t xml:space="preserve">A través de un comunicado en forma conjunta entre SENATUR y SEDECO se informó a la ciudadanía, que los servicios turísticos adquiridos con anterioridad, podrían ser reprogramados. Además, SEDECO apoyará la Campaña de Turismo Interno “Abraza Paraguay” con el sello de la institución, protegiendo tanto a los consumidores como a los prestadores de servicios turísticos, con estas 3 condiciones especiales: 1. la fecha de utilización de los paquetes turísticos ofrecidos con el sello de la SEDECO pueden ser cambiados de fecha sin costo para el consumidor, 2. La validez de utilización es hasta el 30 de junio de 2021, 
3.  La actividad de turismo de ocio debe de estar autorizada por la autoridad competente.
</t>
  </si>
  <si>
    <t>Capacitación: Más de 521.071  Personas capacitadas, en temas turísticos y de bioseguridad a través de Webinars y Charlas Virtuales.</t>
  </si>
  <si>
    <t xml:space="preserve">Campaña de Turismo Interno “Abraza Paraguay” - Características: Campaña 360; Publicidad en redes sociales y plataformas digitales del Paraguay; Publicidad en medios televisivos y radiales; Pantallas led en vía pública, ómnibus y cines; Cartelería estática en vía pública en capital e interior; Publicaciones en revistas y principales periódicos y Activaciones presenciales: Stands móviles, combi viajera.                                                                                                                                                                                                                                               Activaciones digitales: Mapa interactivo, tours virtuales, campaña de influencers, y otros, en coordinación con la Mesa de Innovación.  Publicidad en radios de capital e interior. 
Con el slogan “Abrazá Paraguay, Javy´a Paraguáipe”, el 11 de agosto de 2020 se presentó el teaser de la campaña de Turismo Interno, que busca inspirar a cada paraguayo a sentirse parte de su país, a vivir nuevas experiencias y explorar nuevos destinos. 
La campaña, comprenderá además la difusión de las opciones de turismo interno en los diferentes puntos del país. Para el efecto, se incluirán los destinos en paquetes turísticos económicamente atractivos y promociones para los turistas, que deseen aprovechar la época para redescubrir el país.
</t>
  </si>
  <si>
    <t xml:space="preserve">Plataforma Virtual Interactiva Sitio Web: Es una herramienta innovadora de promoción para reactivar el turismo interno. La misma une a toda la oferta del turismo interno ordenado por: 1 Atractivos, 2 Alojamientos, 3 Oferta de Productos Turísticos y 4 Gastronomía.
</t>
  </si>
  <si>
    <t xml:space="preserve">1- Proyecto de Ley N° 6540/2020 "Que se declara de utilidad pública y autoriza al Banco Central del Paraguay, a transferir a título oneroso a favor del Estado Paraguayo, Poder Ejecutivo- Secretaría Nacional de Turismo, el inmueble individualizado como finca N°7929, con cte. cte ctral. N° 10-0407-06, del Distrito de La Encarnación, de la ciudad de Asunción, el cual fue objetado parcialmente en virtud del Decreto N° 3596, de fecha 18 de mayo de 2020 del Poder Ejecutivo de la Nación. 2- Acompañar a la Máxima Autoridad Institucional en todo lo referente a los denominados Hoteles Salud en coordinación con el Ministerio de Salud en la lucha contra el COVID- 19. 3- Apoyo a la gestión de la MAI para mitigar los efectos de la pandemia en el Sector de Turismo, a través de Mesas Interinstitucionales con el Sector Turístico, el Ejecutivo y el Legislativo .  4- Gestión para la Inauguración del Centro de Interpretación del Gran Chaco Americano, en virtud al Acuerdo especifico N° 1 al Convenio de Cooperación Interinstitucional entre la Secretaría Nacional de Turismo y la Municipalidad de Filadelfia para el usufructo Gratuito y la administración del “Centro de Interpretación Gran Chaco Americano”, cuya construcción fue proyectada, ejecutada y financiada por la SENATUR en el marco del Programa Nacional de Turismo, Contrato de Préstamo N° 2453/OC-PR del BID . 5- Resolución N° 583/2020, de fecha 18 de agosto de 2020 " Por la cual se suspende por el periodo de tres meses el plazo de vencimiento de la revalidación de la habilitación en el Registro Nacional de Turismo a todos los Prestadores de Servicios Turísticos ante la pandemia declarada por la Organizción Mundial de la Salud a causa del Coronavirus (COVID-19). 6-Resolución N° 640/2020, de fecha 01 de setiembre de 2020 "Por el cual se amplía el plazo dispuesto por el Artículo 4° de la Resolución N° 303/2020  "Por el cual se autoriza la inscripción provisoria por el término de un año a los Prestadores de Servicios Turísticos en la categoría oblgatoria y opcional que no se encuentran inscriptos en los registros de la SENATUR. 7- Resolución N° 628/2020, de fecha 31 de agosto de 2020 "Por el cual se amplía el plazo dispuesto por el Artículo 2° de la Resolución N° 303/2020  "Por el cual se autoriza la inscripción provisoria por el término de un año a los Prestadores de Servicios Turísticos en la categoría oblgatoria y opcional que no se encuentran inscriptos en los registros de la SENATUR. 8- Parcer Jurídico al Proyecto de Ley N° 6598 "Que declara Area Silvestre protegida bajo dominio público Municipal y con la categoría de manejo, paisajes protegidos a las nacientes de aguas denomnadas Ykua Itá, Ykua Chorrito y Ykua Santa, de la ciudad de Itacurubi de la Cordillera. 9- Parecer Jurídico al Proyecto de Ley N° 6617 "Que declara en estado de emergencia a los Sectores de Turismo, Gastronómico, Hotelero, Entretenimiento y de Eventos en todo el territorio de la República del Paraguay y establece medidas temporales". </t>
  </si>
  <si>
    <t>SERVICIOS</t>
  </si>
  <si>
    <t>CONSULTORÍA</t>
  </si>
  <si>
    <t>BIENES</t>
  </si>
  <si>
    <t>LOCACIÓN DE INMUEBLES</t>
  </si>
  <si>
    <t>https://www.senatur.gov.py/application/files/4915/9442/5253/Resolucion_SENATUR_Nro_474_de_2020.pdf</t>
  </si>
  <si>
    <t>https://www.sfp.gov.py/sfp/noticia/14850-informe-del-cumplimiento-de-la-ley-518914-que-corresponde-al-mes-de-julio-de-2020.html#.X2pINxbByaN</t>
  </si>
  <si>
    <t xml:space="preserve">1- Resolución N° 583/2020, de fecha 18 de agosto de 2020 " Por la cual se suspende por el periodo de tres meses el plazo de vencimiento de la revalidación de la habilitación en el Registro Nacional de Turismo a todos los Prestadores de Servicios Turísticos ante la pandemia declarada por la Organizción Mundial de la Salud a causa del Coronavirus (COVID-19). 2-Resolución N° 640/2020, de fecha 01 de setiembre de 2020  "Por el cual se amplía el plazo dispuesto por el artículo 4° de la Resolución N° 303/2020, de fecha 21 de abril de 2020 "Por el cual se autoriza la inscripción provisoria por el término de 1 (un) año  a los Prestadores de Servicios Turísticos de categoría obligatoria y opcional, que no se encuentran en los Regstros de la SENATUR". 3- Resolución N° 628/2020, de fecha 31 de agosto de 2020 " Por la cual se amplía el artículo 2° de la Resolcuión N° 303/2020, de fecha 21 de abril de 2020 "Por el cual se autoriza la inscripción provisoria por el término de 1 (un) año  a los Prestadores de Servicios Turísticos de categoría obligatoria y opcional, que no se encuentran en los Regstros de la SENATUR".                                                                                                                                                                                      </t>
  </si>
  <si>
    <t>Normativas para la aplicación de medidas preventivas ante el riesgo de expansión del Coronavirus</t>
  </si>
  <si>
    <t>Ningún costo para la SENATUR</t>
  </si>
  <si>
    <t>* Establecer equipos de trabajo presencial
* Modalidad de Teletrabajo
* Horario de Trabajo Excepcional de 08 a 15</t>
  </si>
  <si>
    <t>Invitaciones dirigidas a todos los funcionarios sobre cursos de capacitación, bajo la modalidad virtual, enmarcados dentro del Cronograma de Capacitaciones</t>
  </si>
  <si>
    <t>* Desarrollo Integral y crecimiento de las competencias de los funcionarios</t>
  </si>
  <si>
    <t>Desarrollo del proceso de reinducción en cumpliento de las Políticas de Gestión de Talento Humano</t>
  </si>
  <si>
    <t>* Asegurar y mantener una comunicación efectiva con los funcionarios de todas las dependencias de la SENATUR</t>
  </si>
  <si>
    <t>Movilidad del personal
27 funcionarios comisionados procedentes de otras instituciones del Estado; y 14 funcionarios permanentes de la SENATUR, comisionados a otras dependencias del Estado</t>
  </si>
  <si>
    <t>* Razones de servicio
* Cubrir vacancias</t>
  </si>
  <si>
    <t>* Representa una vacancia para la SENATUR</t>
  </si>
  <si>
    <t>Bienestar Social. Seguro Médico en favor de los funcionarios de la SENATUR</t>
  </si>
  <si>
    <t>Julio: Gs. 267.540.000.-
Agosto: Gs. 267.540.000.-
Septiembre: será abonado en el mes de octubre</t>
  </si>
  <si>
    <t>* Cobertura médica para los funcionarios de la SENATUR y su grupo familiar</t>
  </si>
  <si>
    <t>https://www.senatur.gov.py/rendicion_de_cuentas_al_ciudadano/2020/2/4.9/</t>
  </si>
  <si>
    <r>
      <t xml:space="preserve">Cumplimiento de la Norma de Requisitos Mínimos para un Sistema de Control Interno - NRM MECIP 2015; adoptada mediante Resolución N° 1412/2019. 
Puntaje obtenido Primer Semestre 2.020 de </t>
    </r>
    <r>
      <rPr>
        <b/>
        <sz val="11"/>
        <color theme="1"/>
        <rFont val="Calibri"/>
        <family val="2"/>
        <scheme val="minor"/>
      </rPr>
      <t xml:space="preserve">3,80. </t>
    </r>
  </si>
  <si>
    <t xml:space="preserve">Gestion ante SINAFOCAL </t>
  </si>
  <si>
    <t xml:space="preserve">Recursos Humanos </t>
  </si>
  <si>
    <t>Gestion con SINAFOCAL para la obtencion de cursos de Turismo diseñados especificamente para el mismo.</t>
  </si>
  <si>
    <t>Webinar sobre pequeños hoteles organizado por la senatur con la OEA.</t>
  </si>
  <si>
    <t xml:space="preserve">Remision a la OEA sobre los protocolos 
realizados por la SENATUR  </t>
  </si>
  <si>
    <t>Webinar con Portugal Turismo Religioso
Webinar con Portugal Turismo Gastronomic</t>
  </si>
  <si>
    <t>Participacion de la MAI en el webinar 
capacitacion a los inscriptos, con
certificacion del Ministerio de Portugal</t>
  </si>
  <si>
    <t>Reunion de Tecnicos del MERCOSUR de los paises integrantes con partiipacion del BID.</t>
  </si>
  <si>
    <t xml:space="preserve">Reunion de Tecnicos del MERCOSUR
con autoridades del BID </t>
  </si>
  <si>
    <t>Reunion de MINISTROS de Turismo con participacion de Tecnicos del BID.</t>
  </si>
  <si>
    <t xml:space="preserve">Participacion de los Ministros del
MERCOSUR, tocando varios temas sobre
reactivar el turismo, y cooperar entre si. 
</t>
  </si>
  <si>
    <t xml:space="preserve">Reunion del Comité de Fronteras Paraguay Argentina </t>
  </si>
  <si>
    <t>Reunion de Comité de Fronteras, con
miras a futuras acciones a ser 
coordinadas entre ambos paises.</t>
  </si>
  <si>
    <t xml:space="preserve">Proyecto Pequeños Hoteles </t>
  </si>
  <si>
    <t>Reunion con la OEA  a fin de tener los 
requisitos que debemos observar a fin 
de implementar el programa.</t>
  </si>
  <si>
    <t xml:space="preserve">Reunion Dia Mundial del Turismo </t>
  </si>
  <si>
    <t xml:space="preserve">Gestiones para la celebracion del Día 
Mundial del Turismo, a nivel Mundial el cual Paraguay integra el MERCOSUR 
que fue sede de dicho evento.
 </t>
  </si>
  <si>
    <t>Webinar con Colombia Bisiturismo.</t>
  </si>
  <si>
    <t xml:space="preserve">Profesionales de Colombia sobre el 
ciclismo, destacan el gran potencial en 
para encaminar dicho proyecto, y
enlazar otros productos turisticos 
ya establecidos en el pais 
</t>
  </si>
  <si>
    <t xml:space="preserve">Gestiones realizadas con la  WTTC    </t>
  </si>
  <si>
    <t xml:space="preserve"> Protocolos de bioseguridad establecidos
por la SENATUR, para obtener el sello 
de calidad Safe Travels, para colocar a Py
como destino seguro para el Mundo.
</t>
  </si>
  <si>
    <t>COOPERACION CON GUATEMALA.</t>
  </si>
  <si>
    <t xml:space="preserve">Gestion para la realizacion de la etapa 
correspondiente a la cooperacion con 
Guatemala </t>
  </si>
  <si>
    <t>COOPERACION CON RUSIA</t>
  </si>
  <si>
    <t>Seguimiento de la cooperacion 
existe la posibilidad de la firma de un MOU</t>
  </si>
  <si>
    <t>COOPERACION CON FRANCIA, MARRUECOS Y TURQUIA</t>
  </si>
  <si>
    <t>Seguimiento de la cooperacion 
junto al mre, para ir realizando las cooperaciones.</t>
  </si>
  <si>
    <t xml:space="preserve">La Dirección de Relaciones Internacionales y el equipo de trabajo ha logrado en este tiempo la realización de temas de gran importancia para el turismo, con oportunidad de capacitar a profesionales de turismo en los temas expuestos en los webinars tambien de otros paises como Portugal, tratabdo de darle seguimientos a las cooperaciones a pesar de la pandemia. Además en su calidad de presidencia protempore del MERCOSUR SENATUR ha puesto en debate importantes temas como ser la primera en hablar de la importancia de homologar protocolos sanitarios de bioseguridad en los paises del MERCOSUR, además tuvo un rol fundamental en la reunión con la presidenta de la WTTC  con el fin de obtener el sello  Safe Travels, para que el Paraguay sea reconocido como destino seguro para todo el mundo.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</si>
</sst>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charset val="134"/>
      <scheme val="minor"/>
    </font>
    <font>
      <sz val="11"/>
      <color theme="1"/>
      <name val="Calibri"/>
      <family val="2"/>
      <scheme val="minor"/>
    </font>
    <font>
      <u/>
      <sz val="11"/>
      <color rgb="FF0000FF"/>
      <name val="Calibri"/>
      <scheme val="minor"/>
    </font>
    <font>
      <sz val="11"/>
      <name val="Calibri"/>
      <family val="2"/>
      <scheme val="minor"/>
    </font>
    <font>
      <u/>
      <sz val="11"/>
      <name val="Calibri"/>
      <family val="2"/>
      <scheme val="minor"/>
    </font>
    <font>
      <b/>
      <sz val="11"/>
      <name val="Calibri"/>
      <family val="2"/>
      <scheme val="minor"/>
    </font>
    <font>
      <b/>
      <u/>
      <sz val="11"/>
      <name val="Calibri"/>
      <family val="2"/>
      <scheme val="minor"/>
    </font>
    <font>
      <b/>
      <sz val="11"/>
      <color theme="1"/>
      <name val="Calibri"/>
      <family val="2"/>
      <scheme val="minor"/>
    </font>
    <font>
      <sz val="11"/>
      <color rgb="FF000000"/>
      <name val="Calibri"/>
      <family val="2"/>
      <scheme val="minor"/>
    </font>
    <font>
      <sz val="11"/>
      <color theme="1"/>
      <name val="Arial"/>
      <family val="2"/>
    </font>
    <font>
      <sz val="11"/>
      <color rgb="FF000000"/>
      <name val="Arial"/>
      <family val="2"/>
    </font>
    <font>
      <sz val="11"/>
      <color theme="1"/>
      <name val="Calibri"/>
      <family val="2"/>
    </font>
    <font>
      <u/>
      <sz val="11"/>
      <color rgb="FF0000FF"/>
      <name val="Calibri"/>
      <family val="2"/>
      <scheme val="minor"/>
    </font>
    <font>
      <sz val="11"/>
      <color indexed="8"/>
      <name val="Calibri"/>
      <family val="2"/>
    </font>
    <font>
      <sz val="9"/>
      <color theme="1"/>
      <name val="Arial"/>
      <family val="2"/>
    </font>
    <font>
      <b/>
      <sz val="9"/>
      <color theme="1"/>
      <name val="Arial"/>
      <family val="2"/>
    </font>
    <font>
      <sz val="11"/>
      <color rgb="FF0000FF"/>
      <name val="Calibri"/>
      <family val="2"/>
      <scheme val="minor"/>
    </font>
    <font>
      <sz val="11"/>
      <name val="Calibri"/>
      <family val="2"/>
    </font>
    <font>
      <b/>
      <sz val="8"/>
      <color rgb="FF00000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166">
    <xf numFmtId="0" fontId="0" fillId="0" borderId="0" xfId="0">
      <alignment vertical="center"/>
    </xf>
    <xf numFmtId="0" fontId="3" fillId="0" borderId="1" xfId="0" applyFont="1" applyFill="1" applyBorder="1" applyAlignment="1">
      <alignment vertical="center" wrapText="1"/>
    </xf>
    <xf numFmtId="9" fontId="3" fillId="0" borderId="1" xfId="0" applyNumberFormat="1" applyFont="1" applyFill="1" applyBorder="1">
      <alignment vertical="center"/>
    </xf>
    <xf numFmtId="0" fontId="3" fillId="0" borderId="1" xfId="0" applyFont="1" applyFill="1" applyBorder="1" applyAlignment="1">
      <alignment horizontal="center" vertical="center" wrapText="1"/>
    </xf>
    <xf numFmtId="0" fontId="4" fillId="0" borderId="1" xfId="1" applyFont="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6" fillId="0" borderId="0" xfId="0" applyFont="1">
      <alignment vertical="center"/>
    </xf>
    <xf numFmtId="0" fontId="5" fillId="0" borderId="0" xfId="0" applyFont="1">
      <alignment vertical="center"/>
    </xf>
    <xf numFmtId="0" fontId="3" fillId="0" borderId="1" xfId="0" applyFont="1" applyBorder="1" applyAlignment="1">
      <alignment horizontal="justify" vertical="top" wrapText="1"/>
    </xf>
    <xf numFmtId="0" fontId="3" fillId="0" borderId="1" xfId="0" applyFont="1" applyBorder="1">
      <alignment vertical="center"/>
    </xf>
    <xf numFmtId="0" fontId="4" fillId="0" borderId="0" xfId="0" applyFont="1">
      <alignment vertical="center"/>
    </xf>
    <xf numFmtId="0" fontId="5" fillId="0" borderId="1" xfId="0" applyFont="1" applyBorder="1" applyAlignment="1">
      <alignment vertical="center" wrapText="1"/>
    </xf>
    <xf numFmtId="0" fontId="3" fillId="0" borderId="1" xfId="0" applyFont="1" applyBorder="1" applyAlignment="1">
      <alignment horizontal="center" vertical="center"/>
    </xf>
    <xf numFmtId="0" fontId="3" fillId="0" borderId="0" xfId="0" applyFont="1" applyFill="1" applyBorder="1">
      <alignment vertical="center"/>
    </xf>
    <xf numFmtId="0" fontId="3" fillId="0" borderId="0"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Fill="1" applyBorder="1" applyAlignment="1">
      <alignment horizontal="left" vertical="center" wrapText="1"/>
    </xf>
    <xf numFmtId="0" fontId="5" fillId="0" borderId="0" xfId="0" applyFont="1" applyBorder="1" applyAlignment="1">
      <alignment horizontal="right" vertical="center"/>
    </xf>
    <xf numFmtId="3" fontId="5" fillId="0" borderId="0" xfId="0" applyNumberFormat="1" applyFont="1" applyBorder="1">
      <alignment vertical="center"/>
    </xf>
    <xf numFmtId="0" fontId="3" fillId="0" borderId="1" xfId="0" applyFont="1" applyBorder="1" applyAlignment="1">
      <alignment vertical="center" wrapText="1"/>
    </xf>
    <xf numFmtId="0" fontId="3" fillId="0" borderId="1" xfId="0" applyFont="1" applyFill="1" applyBorder="1" applyAlignment="1">
      <alignment horizontal="center" vertical="center"/>
    </xf>
    <xf numFmtId="0" fontId="8"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0" xfId="0" applyFont="1" applyBorder="1">
      <alignment vertical="center"/>
    </xf>
    <xf numFmtId="0" fontId="10" fillId="0" borderId="10" xfId="0" applyFont="1" applyBorder="1">
      <alignment vertical="center"/>
    </xf>
    <xf numFmtId="0" fontId="9" fillId="0" borderId="10" xfId="0" applyFont="1" applyBorder="1" applyAlignment="1">
      <alignment vertical="center" wrapText="1"/>
    </xf>
    <xf numFmtId="0" fontId="10" fillId="0" borderId="10" xfId="0" applyFont="1" applyBorder="1" applyAlignment="1">
      <alignment vertical="center" wrapText="1"/>
    </xf>
    <xf numFmtId="0" fontId="11" fillId="0" borderId="1" xfId="0" applyFont="1" applyBorder="1" applyAlignment="1">
      <alignment horizontal="center" vertical="center" wrapText="1"/>
    </xf>
    <xf numFmtId="0" fontId="14" fillId="0" borderId="0" xfId="0" applyFont="1" applyBorder="1" applyAlignment="1"/>
    <xf numFmtId="0" fontId="14" fillId="0" borderId="0" xfId="0" applyFont="1" applyAlignment="1"/>
    <xf numFmtId="0" fontId="8" fillId="0" borderId="10" xfId="0" applyFont="1" applyBorder="1" applyAlignment="1">
      <alignment vertical="center" wrapText="1"/>
    </xf>
    <xf numFmtId="0" fontId="1" fillId="0" borderId="0" xfId="0" applyFont="1">
      <alignment vertical="center"/>
    </xf>
    <xf numFmtId="0" fontId="8" fillId="0" borderId="0" xfId="0" applyFont="1" applyBorder="1" applyAlignment="1">
      <alignment vertical="center" wrapText="1"/>
    </xf>
    <xf numFmtId="0" fontId="8" fillId="0" borderId="1" xfId="0" applyFont="1" applyBorder="1" applyAlignment="1">
      <alignment vertical="center" wrapText="1"/>
    </xf>
    <xf numFmtId="0" fontId="8" fillId="0" borderId="9" xfId="0" applyFont="1" applyBorder="1">
      <alignment vertical="center"/>
    </xf>
    <xf numFmtId="0" fontId="1" fillId="0" borderId="10" xfId="0" applyFont="1" applyBorder="1">
      <alignment vertical="center"/>
    </xf>
    <xf numFmtId="0" fontId="0" fillId="0" borderId="1" xfId="0" applyBorder="1">
      <alignment vertical="center"/>
    </xf>
    <xf numFmtId="0" fontId="2" fillId="0" borderId="0" xfId="1">
      <alignment vertical="center"/>
    </xf>
    <xf numFmtId="0" fontId="0" fillId="0" borderId="1" xfId="0" applyFont="1" applyFill="1" applyBorder="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left" vertical="center"/>
    </xf>
    <xf numFmtId="0" fontId="0" fillId="0" borderId="1" xfId="0" applyBorder="1" applyAlignment="1">
      <alignment vertical="center" wrapText="1"/>
    </xf>
    <xf numFmtId="3" fontId="0" fillId="0" borderId="1" xfId="0" applyNumberFormat="1" applyBorder="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2" fillId="0" borderId="1" xfId="1" applyBorder="1" applyAlignment="1">
      <alignment vertical="center" wrapText="1"/>
    </xf>
    <xf numFmtId="0" fontId="1" fillId="0" borderId="1" xfId="0" applyFont="1" applyBorder="1">
      <alignment vertical="center"/>
    </xf>
    <xf numFmtId="0" fontId="1" fillId="0" borderId="1" xfId="0" applyFont="1" applyBorder="1" applyAlignment="1">
      <alignment horizontal="center" vertical="center" wrapText="1"/>
    </xf>
    <xf numFmtId="0" fontId="0" fillId="0" borderId="1" xfId="0" applyBorder="1" applyAlignment="1">
      <alignment horizontal="left" vertical="center"/>
    </xf>
    <xf numFmtId="3" fontId="0" fillId="0" borderId="1" xfId="0" applyNumberFormat="1" applyFill="1" applyBorder="1">
      <alignment vertical="center"/>
    </xf>
    <xf numFmtId="3" fontId="7" fillId="0" borderId="1" xfId="0" applyNumberFormat="1" applyFont="1" applyBorder="1">
      <alignment vertical="center"/>
    </xf>
    <xf numFmtId="3" fontId="11"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8" fillId="0" borderId="0" xfId="0" applyFont="1" applyBorder="1">
      <alignment vertical="center"/>
    </xf>
    <xf numFmtId="0" fontId="2" fillId="0" borderId="0" xfId="1" applyBorder="1" applyAlignment="1">
      <alignment vertical="center" wrapText="1"/>
    </xf>
    <xf numFmtId="0" fontId="8" fillId="0" borderId="1" xfId="0" applyFont="1" applyBorder="1">
      <alignmen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xf>
    <xf numFmtId="0" fontId="0" fillId="0" borderId="14" xfId="0" applyBorder="1" applyAlignment="1">
      <alignment vertical="top" wrapText="1"/>
    </xf>
    <xf numFmtId="0" fontId="0" fillId="0" borderId="1" xfId="0" applyBorder="1" applyAlignment="1">
      <alignment vertical="top" wrapText="1"/>
    </xf>
    <xf numFmtId="0" fontId="11" fillId="0" borderId="1" xfId="0" applyFont="1" applyBorder="1">
      <alignment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Font="1" applyBorder="1" applyAlignment="1">
      <alignment horizontal="left" vertical="top" wrapText="1"/>
    </xf>
    <xf numFmtId="0" fontId="0" fillId="0" borderId="1" xfId="0" applyFont="1" applyBorder="1" applyAlignment="1">
      <alignment horizontal="left" vertical="top"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3" fontId="18" fillId="0" borderId="1" xfId="0" applyNumberFormat="1" applyFont="1" applyBorder="1">
      <alignment vertical="center"/>
    </xf>
    <xf numFmtId="0" fontId="7" fillId="0" borderId="1" xfId="0" applyFont="1" applyBorder="1">
      <alignment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11" fillId="0" borderId="0" xfId="0" applyFont="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1" applyFill="1" applyBorder="1" applyAlignment="1">
      <alignment vertical="center" wrapText="1"/>
    </xf>
    <xf numFmtId="0" fontId="14" fillId="0" borderId="1" xfId="0" applyFont="1" applyBorder="1" applyAlignment="1">
      <alignment wrapText="1"/>
    </xf>
    <xf numFmtId="0" fontId="14" fillId="0" borderId="1" xfId="0" applyFont="1" applyBorder="1" applyAlignment="1">
      <alignment horizontal="center" wrapText="1"/>
    </xf>
    <xf numFmtId="0" fontId="14" fillId="0" borderId="1" xfId="0" applyFont="1" applyFill="1" applyBorder="1" applyAlignment="1">
      <alignment wrapText="1"/>
    </xf>
    <xf numFmtId="0" fontId="14" fillId="0" borderId="1" xfId="0" applyFont="1" applyBorder="1" applyAlignment="1">
      <alignment horizontal="left" wrapText="1"/>
    </xf>
    <xf numFmtId="0" fontId="0" fillId="2" borderId="1" xfId="0" applyFill="1" applyBorder="1" applyAlignment="1">
      <alignment horizontal="left" vertical="top"/>
    </xf>
    <xf numFmtId="0" fontId="14" fillId="0" borderId="0" xfId="0" applyFont="1" applyFill="1" applyBorder="1" applyAlignment="1">
      <alignment wrapText="1"/>
    </xf>
    <xf numFmtId="0" fontId="14" fillId="0" borderId="0" xfId="0" applyFont="1" applyBorder="1" applyAlignment="1">
      <alignment horizontal="left" wrapText="1"/>
    </xf>
    <xf numFmtId="0" fontId="0" fillId="0" borderId="0" xfId="0" applyBorder="1" applyAlignment="1">
      <alignment vertical="center" wrapText="1"/>
    </xf>
    <xf numFmtId="0" fontId="11" fillId="0" borderId="1" xfId="2" applyFont="1" applyFill="1" applyBorder="1" applyAlignment="1">
      <alignment horizontal="center" vertical="center" wrapText="1"/>
    </xf>
    <xf numFmtId="0" fontId="1" fillId="0" borderId="1" xfId="2"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xf>
    <xf numFmtId="3" fontId="3" fillId="0" borderId="1" xfId="0" applyNumberFormat="1" applyFont="1" applyFill="1" applyBorder="1" applyAlignment="1">
      <alignment horizontal="center" vertical="center"/>
    </xf>
    <xf numFmtId="3" fontId="0" fillId="0" borderId="1" xfId="0" applyNumberFormat="1" applyBorder="1" applyAlignment="1">
      <alignment horizontal="center" vertical="center"/>
    </xf>
    <xf numFmtId="0" fontId="3" fillId="0" borderId="1" xfId="0" applyFont="1" applyBorder="1" applyAlignment="1">
      <alignment horizontal="left" vertical="center" wrapText="1"/>
    </xf>
    <xf numFmtId="0" fontId="1"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7" fillId="0" borderId="1" xfId="0" applyFont="1" applyBorder="1" applyAlignment="1">
      <alignment horizontal="center" vertical="center"/>
    </xf>
    <xf numFmtId="0" fontId="1" fillId="2" borderId="11"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0"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8" xfId="0" applyFont="1" applyFill="1" applyBorder="1" applyAlignment="1">
      <alignment horizontal="center" vertical="top" wrapText="1"/>
    </xf>
    <xf numFmtId="0" fontId="1" fillId="0" borderId="6" xfId="2" applyFont="1" applyBorder="1" applyAlignment="1">
      <alignment horizontal="left" vertical="center" wrapText="1"/>
    </xf>
    <xf numFmtId="0" fontId="1" fillId="0" borderId="7" xfId="2" applyFont="1" applyBorder="1" applyAlignment="1">
      <alignment horizontal="left" vertical="center" wrapText="1"/>
    </xf>
    <xf numFmtId="0" fontId="1" fillId="0" borderId="8" xfId="2"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0" borderId="1" xfId="0" applyFont="1" applyBorder="1" applyAlignment="1">
      <alignment horizontal="left" vertical="top" wrapText="1"/>
    </xf>
    <xf numFmtId="0" fontId="2" fillId="0" borderId="3" xfId="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3" fillId="0" borderId="1" xfId="0" applyFont="1" applyFill="1" applyBorder="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2" fillId="0" borderId="3" xfId="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9" fontId="3" fillId="0" borderId="3" xfId="0" applyNumberFormat="1" applyFont="1" applyFill="1" applyBorder="1" applyAlignment="1">
      <alignment horizontal="center" vertical="center"/>
    </xf>
    <xf numFmtId="0" fontId="6" fillId="0" borderId="0" xfId="0" applyFont="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13"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5" fillId="0" borderId="0" xfId="0" applyFont="1" applyFill="1" applyAlignment="1">
      <alignment horizontal="left"/>
    </xf>
    <xf numFmtId="0" fontId="3" fillId="0" borderId="1" xfId="0" applyFont="1" applyFill="1" applyBorder="1" applyAlignment="1">
      <alignment horizontal="left" vertical="center"/>
    </xf>
    <xf numFmtId="0" fontId="12" fillId="0" borderId="3" xfId="1" applyFont="1" applyFill="1" applyBorder="1" applyAlignment="1">
      <alignment horizontal="center" vertical="center" wrapText="1"/>
    </xf>
    <xf numFmtId="0" fontId="16"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0" fillId="0" borderId="4" xfId="0" applyBorder="1" applyAlignment="1">
      <alignment horizontal="center" vertical="center" wrapText="1"/>
    </xf>
    <xf numFmtId="0" fontId="8" fillId="0" borderId="1" xfId="0" applyFont="1" applyBorder="1" applyAlignment="1">
      <alignment vertical="center" wrapText="1"/>
    </xf>
    <xf numFmtId="0" fontId="8" fillId="0" borderId="1" xfId="0" applyFont="1" applyBorder="1">
      <alignment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[1]Hoja1!$C$92:$C$103</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[1]Hoja1!$D$92:$D$103</c:f>
              <c:numCache>
                <c:formatCode>General</c:formatCode>
                <c:ptCount val="12"/>
                <c:pt idx="0">
                  <c:v>12637200000</c:v>
                </c:pt>
                <c:pt idx="1">
                  <c:v>416148000</c:v>
                </c:pt>
                <c:pt idx="2">
                  <c:v>1087779000</c:v>
                </c:pt>
                <c:pt idx="3">
                  <c:v>567333416</c:v>
                </c:pt>
                <c:pt idx="4">
                  <c:v>432263864</c:v>
                </c:pt>
                <c:pt idx="5">
                  <c:v>1211500536</c:v>
                </c:pt>
                <c:pt idx="6">
                  <c:v>3159500715</c:v>
                </c:pt>
                <c:pt idx="7">
                  <c:v>110000000</c:v>
                </c:pt>
                <c:pt idx="8">
                  <c:v>281003000</c:v>
                </c:pt>
                <c:pt idx="9">
                  <c:v>3188925357</c:v>
                </c:pt>
                <c:pt idx="10">
                  <c:v>3300542072</c:v>
                </c:pt>
                <c:pt idx="11">
                  <c:v>817938601</c:v>
                </c:pt>
              </c:numCache>
            </c:numRef>
          </c:val>
          <c:extLst>
            <c:ext xmlns:c16="http://schemas.microsoft.com/office/drawing/2014/chart" uri="{C3380CC4-5D6E-409C-BE32-E72D297353CC}">
              <c16:uniqueId val="{00000000-FC9F-4793-B316-7A4D4B0B9260}"/>
            </c:ext>
          </c:extLst>
        </c:ser>
        <c:ser>
          <c:idx val="1"/>
          <c:order val="1"/>
          <c:tx>
            <c:v>Ejecutado</c:v>
          </c:tx>
          <c:spPr>
            <a:solidFill>
              <a:schemeClr val="accent2"/>
            </a:solidFill>
            <a:ln>
              <a:noFill/>
            </a:ln>
            <a:effectLst/>
          </c:spPr>
          <c:invertIfNegative val="0"/>
          <c:cat>
            <c:strRef>
              <c:f>[1]Hoja1!$C$92:$C$103</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[1]Hoja1!$E$92:$E$103</c:f>
              <c:numCache>
                <c:formatCode>General</c:formatCode>
                <c:ptCount val="12"/>
                <c:pt idx="0">
                  <c:v>2370300000</c:v>
                </c:pt>
                <c:pt idx="1">
                  <c:v>104037000</c:v>
                </c:pt>
                <c:pt idx="2">
                  <c:v>0</c:v>
                </c:pt>
                <c:pt idx="3">
                  <c:v>0</c:v>
                </c:pt>
                <c:pt idx="4">
                  <c:v>0</c:v>
                </c:pt>
                <c:pt idx="5">
                  <c:v>0</c:v>
                </c:pt>
                <c:pt idx="6">
                  <c:v>706544502</c:v>
                </c:pt>
                <c:pt idx="7">
                  <c:v>18360000</c:v>
                </c:pt>
                <c:pt idx="8">
                  <c:v>66105000</c:v>
                </c:pt>
                <c:pt idx="9">
                  <c:v>520827580</c:v>
                </c:pt>
                <c:pt idx="10">
                  <c:v>636637468</c:v>
                </c:pt>
                <c:pt idx="11">
                  <c:v>147854449</c:v>
                </c:pt>
              </c:numCache>
            </c:numRef>
          </c:val>
          <c:extLst>
            <c:ext xmlns:c16="http://schemas.microsoft.com/office/drawing/2014/chart" uri="{C3380CC4-5D6E-409C-BE32-E72D297353CC}">
              <c16:uniqueId val="{00000001-FC9F-4793-B316-7A4D4B0B9260}"/>
            </c:ext>
          </c:extLst>
        </c:ser>
        <c:dLbls>
          <c:showLegendKey val="0"/>
          <c:showVal val="0"/>
          <c:showCatName val="0"/>
          <c:showSerName val="0"/>
          <c:showPercent val="0"/>
          <c:showBubbleSize val="0"/>
        </c:dLbls>
        <c:gapWidth val="182"/>
        <c:axId val="195330056"/>
        <c:axId val="195332408"/>
      </c:barChart>
      <c:catAx>
        <c:axId val="195330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5332408"/>
        <c:crosses val="autoZero"/>
        <c:auto val="1"/>
        <c:lblAlgn val="ctr"/>
        <c:lblOffset val="100"/>
        <c:noMultiLvlLbl val="0"/>
      </c:catAx>
      <c:valAx>
        <c:axId val="1953324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5330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[1]Hoja1!$C$104:$C$131</c:f>
              <c:strCache>
                <c:ptCount val="28"/>
                <c:pt idx="0">
                  <c:v>SERVICIOS BÁSICOS</c:v>
                </c:pt>
                <c:pt idx="1">
                  <c:v>TRANSPORTE Y ALMACENAJE</c:v>
                </c:pt>
                <c:pt idx="2">
                  <c:v>PASAJES Y VIATICOS</c:v>
                </c:pt>
                <c:pt idx="3">
                  <c:v>GASTOS POR SERVICIOS DE ASEO, MANTENIMIENTO Y REPARACIONES</c:v>
                </c:pt>
                <c:pt idx="4">
                  <c:v>ALQUILERES Y DERECHOS</c:v>
                </c:pt>
                <c:pt idx="5">
                  <c:v>SERVICIOS TÉCNICOS Y PROFESIONALES</c:v>
                </c:pt>
                <c:pt idx="6">
                  <c:v>SEGURO MÉDICO</c:v>
                </c:pt>
                <c:pt idx="7">
                  <c:v>SERVICIO DE CEREMONIAL</c:v>
                </c:pt>
                <c:pt idx="8">
                  <c:v>SERVICIO DE VIGILANCIA</c:v>
                </c:pt>
                <c:pt idx="9">
                  <c:v>SERVICIO DE CATERING</c:v>
                </c:pt>
                <c:pt idx="10">
                  <c:v>SERVICIO EN GENERAL</c:v>
                </c:pt>
                <c:pt idx="11">
                  <c:v>SERVICIO DE CAPACITACION Y ADIESTRAMIENTO</c:v>
                </c:pt>
                <c:pt idx="12">
                  <c:v>PRODUCTOS ALIMENTICIOS</c:v>
                </c:pt>
                <c:pt idx="13">
                  <c:v>TEXTILES Y VESTUARIOS</c:v>
                </c:pt>
                <c:pt idx="14">
                  <c:v>PRODUCTOS DE PAPEL, CARTON E IMPRESOS</c:v>
                </c:pt>
                <c:pt idx="15">
                  <c:v>BIENES DE CONSUMO DE OFICINAS E INSUMOS</c:v>
                </c:pt>
                <c:pt idx="16">
                  <c:v>PRODUCTOS E INSTRUM. QUIMICOS Y MEDICINALES</c:v>
                </c:pt>
                <c:pt idx="17">
                  <c:v>COMBUSTIBLES Y LUBRICANTES</c:v>
                </c:pt>
                <c:pt idx="18">
                  <c:v>OTROS BIENES DE CONSUMO</c:v>
                </c:pt>
                <c:pt idx="19">
                  <c:v>CONSTRUCCIONES</c:v>
                </c:pt>
                <c:pt idx="20">
                  <c:v>ADQUISICION DE MAQUINARIAS, EQUIPOS Y HERRAMIENTAS EN GRAL.</c:v>
                </c:pt>
                <c:pt idx="21">
                  <c:v>ADQUISICION DE EQUIPOS DE OFICINA Y COMPUTACIÓN</c:v>
                </c:pt>
                <c:pt idx="22">
                  <c:v>ADQUISICION DE ACTIVOS INTAGIBLES</c:v>
                </c:pt>
                <c:pt idx="23">
                  <c:v>BECAS</c:v>
                </c:pt>
                <c:pt idx="24">
                  <c:v>APORTE A ENTIDADES EDUCATIVAS E INST. SIN FINES DE LUCRO</c:v>
                </c:pt>
                <c:pt idx="25">
                  <c:v>TRANSFERENCIAS CORRIENTES AL SECTOR EXTERNO</c:v>
                </c:pt>
                <c:pt idx="26">
                  <c:v>TRANSFERENCIAS CTES A ENT. DEL SECTOR PRIVADO, ACADEMICO</c:v>
                </c:pt>
                <c:pt idx="27">
                  <c:v>PAGO DE IMPUESTOS, TASA, GASTOS JUDICIALES Y OTROS</c:v>
                </c:pt>
              </c:strCache>
            </c:strRef>
          </c:cat>
          <c:val>
            <c:numRef>
              <c:f>[1]Hoja1!$D$104:$D$131</c:f>
              <c:numCache>
                <c:formatCode>General</c:formatCode>
                <c:ptCount val="28"/>
                <c:pt idx="0">
                  <c:v>838500000</c:v>
                </c:pt>
                <c:pt idx="1">
                  <c:v>515600000</c:v>
                </c:pt>
                <c:pt idx="2">
                  <c:v>2187927836</c:v>
                </c:pt>
                <c:pt idx="3">
                  <c:v>3911038785</c:v>
                </c:pt>
                <c:pt idx="4">
                  <c:v>1023998502</c:v>
                </c:pt>
                <c:pt idx="5">
                  <c:v>18160858437</c:v>
                </c:pt>
                <c:pt idx="6">
                  <c:v>3575960250</c:v>
                </c:pt>
                <c:pt idx="7">
                  <c:v>739650000</c:v>
                </c:pt>
                <c:pt idx="8">
                  <c:v>2537295144</c:v>
                </c:pt>
                <c:pt idx="9">
                  <c:v>300000000</c:v>
                </c:pt>
                <c:pt idx="10">
                  <c:v>74800000</c:v>
                </c:pt>
                <c:pt idx="11">
                  <c:v>72081087</c:v>
                </c:pt>
                <c:pt idx="12">
                  <c:v>79053050</c:v>
                </c:pt>
                <c:pt idx="13">
                  <c:v>86275000</c:v>
                </c:pt>
                <c:pt idx="14">
                  <c:v>100101200</c:v>
                </c:pt>
                <c:pt idx="15">
                  <c:v>428505120</c:v>
                </c:pt>
                <c:pt idx="16">
                  <c:v>113796400</c:v>
                </c:pt>
                <c:pt idx="17">
                  <c:v>600000000</c:v>
                </c:pt>
                <c:pt idx="18">
                  <c:v>96829000</c:v>
                </c:pt>
                <c:pt idx="19">
                  <c:v>150000000</c:v>
                </c:pt>
                <c:pt idx="20">
                  <c:v>639072197</c:v>
                </c:pt>
                <c:pt idx="21">
                  <c:v>526643913</c:v>
                </c:pt>
                <c:pt idx="22">
                  <c:v>45164092</c:v>
                </c:pt>
                <c:pt idx="23">
                  <c:v>259200000</c:v>
                </c:pt>
                <c:pt idx="24">
                  <c:v>1527766736</c:v>
                </c:pt>
                <c:pt idx="25">
                  <c:v>372249965</c:v>
                </c:pt>
                <c:pt idx="26">
                  <c:v>228000000</c:v>
                </c:pt>
                <c:pt idx="27">
                  <c:v>815860362</c:v>
                </c:pt>
              </c:numCache>
            </c:numRef>
          </c:val>
          <c:extLst>
            <c:ext xmlns:c16="http://schemas.microsoft.com/office/drawing/2014/chart" uri="{C3380CC4-5D6E-409C-BE32-E72D297353CC}">
              <c16:uniqueId val="{00000000-926B-4BAE-99C2-844B2838870D}"/>
            </c:ext>
          </c:extLst>
        </c:ser>
        <c:ser>
          <c:idx val="1"/>
          <c:order val="1"/>
          <c:tx>
            <c:v>Ejecutado</c:v>
          </c:tx>
          <c:spPr>
            <a:solidFill>
              <a:schemeClr val="accent2"/>
            </a:solidFill>
            <a:ln>
              <a:noFill/>
            </a:ln>
            <a:effectLst/>
          </c:spPr>
          <c:invertIfNegative val="0"/>
          <c:cat>
            <c:strRef>
              <c:f>[1]Hoja1!$C$104:$C$131</c:f>
              <c:strCache>
                <c:ptCount val="28"/>
                <c:pt idx="0">
                  <c:v>SERVICIOS BÁSICOS</c:v>
                </c:pt>
                <c:pt idx="1">
                  <c:v>TRANSPORTE Y ALMACENAJE</c:v>
                </c:pt>
                <c:pt idx="2">
                  <c:v>PASAJES Y VIATICOS</c:v>
                </c:pt>
                <c:pt idx="3">
                  <c:v>GASTOS POR SERVICIOS DE ASEO, MANTENIMIENTO Y REPARACIONES</c:v>
                </c:pt>
                <c:pt idx="4">
                  <c:v>ALQUILERES Y DERECHOS</c:v>
                </c:pt>
                <c:pt idx="5">
                  <c:v>SERVICIOS TÉCNICOS Y PROFESIONALES</c:v>
                </c:pt>
                <c:pt idx="6">
                  <c:v>SEGURO MÉDICO</c:v>
                </c:pt>
                <c:pt idx="7">
                  <c:v>SERVICIO DE CEREMONIAL</c:v>
                </c:pt>
                <c:pt idx="8">
                  <c:v>SERVICIO DE VIGILANCIA</c:v>
                </c:pt>
                <c:pt idx="9">
                  <c:v>SERVICIO DE CATERING</c:v>
                </c:pt>
                <c:pt idx="10">
                  <c:v>SERVICIO EN GENERAL</c:v>
                </c:pt>
                <c:pt idx="11">
                  <c:v>SERVICIO DE CAPACITACION Y ADIESTRAMIENTO</c:v>
                </c:pt>
                <c:pt idx="12">
                  <c:v>PRODUCTOS ALIMENTICIOS</c:v>
                </c:pt>
                <c:pt idx="13">
                  <c:v>TEXTILES Y VESTUARIOS</c:v>
                </c:pt>
                <c:pt idx="14">
                  <c:v>PRODUCTOS DE PAPEL, CARTON E IMPRESOS</c:v>
                </c:pt>
                <c:pt idx="15">
                  <c:v>BIENES DE CONSUMO DE OFICINAS E INSUMOS</c:v>
                </c:pt>
                <c:pt idx="16">
                  <c:v>PRODUCTOS E INSTRUM. QUIMICOS Y MEDICINALES</c:v>
                </c:pt>
                <c:pt idx="17">
                  <c:v>COMBUSTIBLES Y LUBRICANTES</c:v>
                </c:pt>
                <c:pt idx="18">
                  <c:v>OTROS BIENES DE CONSUMO</c:v>
                </c:pt>
                <c:pt idx="19">
                  <c:v>CONSTRUCCIONES</c:v>
                </c:pt>
                <c:pt idx="20">
                  <c:v>ADQUISICION DE MAQUINARIAS, EQUIPOS Y HERRAMIENTAS EN GRAL.</c:v>
                </c:pt>
                <c:pt idx="21">
                  <c:v>ADQUISICION DE EQUIPOS DE OFICINA Y COMPUTACIÓN</c:v>
                </c:pt>
                <c:pt idx="22">
                  <c:v>ADQUISICION DE ACTIVOS INTAGIBLES</c:v>
                </c:pt>
                <c:pt idx="23">
                  <c:v>BECAS</c:v>
                </c:pt>
                <c:pt idx="24">
                  <c:v>APORTE A ENTIDADES EDUCATIVAS E INST. SIN FINES DE LUCRO</c:v>
                </c:pt>
                <c:pt idx="25">
                  <c:v>TRANSFERENCIAS CORRIENTES AL SECTOR EXTERNO</c:v>
                </c:pt>
                <c:pt idx="26">
                  <c:v>TRANSFERENCIAS CTES A ENT. DEL SECTOR PRIVADO, ACADEMICO</c:v>
                </c:pt>
                <c:pt idx="27">
                  <c:v>PAGO DE IMPUESTOS, TASA, GASTOS JUDICIALES Y OTROS</c:v>
                </c:pt>
              </c:strCache>
            </c:strRef>
          </c:cat>
          <c:val>
            <c:numRef>
              <c:f>[1]Hoja1!$E$104:$E$131</c:f>
              <c:numCache>
                <c:formatCode>General</c:formatCode>
                <c:ptCount val="28"/>
                <c:pt idx="0">
                  <c:v>89864321</c:v>
                </c:pt>
                <c:pt idx="1">
                  <c:v>59255500</c:v>
                </c:pt>
                <c:pt idx="2">
                  <c:v>237709720</c:v>
                </c:pt>
                <c:pt idx="3">
                  <c:v>964362065</c:v>
                </c:pt>
                <c:pt idx="4">
                  <c:v>64946000</c:v>
                </c:pt>
                <c:pt idx="5">
                  <c:v>660445577</c:v>
                </c:pt>
                <c:pt idx="6">
                  <c:v>805560000</c:v>
                </c:pt>
                <c:pt idx="7">
                  <c:v>14315128</c:v>
                </c:pt>
                <c:pt idx="8">
                  <c:v>303250000</c:v>
                </c:pt>
                <c:pt idx="9">
                  <c:v>5654600</c:v>
                </c:pt>
                <c:pt idx="10">
                  <c:v>4625500</c:v>
                </c:pt>
                <c:pt idx="11">
                  <c:v>0</c:v>
                </c:pt>
                <c:pt idx="12">
                  <c:v>3181913</c:v>
                </c:pt>
                <c:pt idx="13">
                  <c:v>7900000</c:v>
                </c:pt>
                <c:pt idx="14">
                  <c:v>23536600</c:v>
                </c:pt>
                <c:pt idx="15">
                  <c:v>104658305</c:v>
                </c:pt>
                <c:pt idx="16">
                  <c:v>18330700</c:v>
                </c:pt>
                <c:pt idx="17">
                  <c:v>62966588</c:v>
                </c:pt>
                <c:pt idx="18">
                  <c:v>4191000</c:v>
                </c:pt>
                <c:pt idx="19">
                  <c:v>0</c:v>
                </c:pt>
                <c:pt idx="20">
                  <c:v>309701507</c:v>
                </c:pt>
                <c:pt idx="21">
                  <c:v>218193349</c:v>
                </c:pt>
                <c:pt idx="22">
                  <c:v>36700000</c:v>
                </c:pt>
                <c:pt idx="23">
                  <c:v>48600000</c:v>
                </c:pt>
                <c:pt idx="24">
                  <c:v>320000000</c:v>
                </c:pt>
                <c:pt idx="25">
                  <c:v>0</c:v>
                </c:pt>
                <c:pt idx="26">
                  <c:v>0</c:v>
                </c:pt>
                <c:pt idx="27">
                  <c:v>263416280</c:v>
                </c:pt>
              </c:numCache>
            </c:numRef>
          </c:val>
          <c:extLst>
            <c:ext xmlns:c16="http://schemas.microsoft.com/office/drawing/2014/chart" uri="{C3380CC4-5D6E-409C-BE32-E72D297353CC}">
              <c16:uniqueId val="{00000001-926B-4BAE-99C2-844B2838870D}"/>
            </c:ext>
          </c:extLst>
        </c:ser>
        <c:dLbls>
          <c:showLegendKey val="0"/>
          <c:showVal val="0"/>
          <c:showCatName val="0"/>
          <c:showSerName val="0"/>
          <c:showPercent val="0"/>
          <c:showBubbleSize val="0"/>
        </c:dLbls>
        <c:gapWidth val="182"/>
        <c:axId val="195336720"/>
        <c:axId val="195335936"/>
      </c:barChart>
      <c:catAx>
        <c:axId val="1953367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5335936"/>
        <c:crosses val="autoZero"/>
        <c:auto val="1"/>
        <c:lblAlgn val="ctr"/>
        <c:lblOffset val="100"/>
        <c:noMultiLvlLbl val="0"/>
      </c:catAx>
      <c:valAx>
        <c:axId val="195335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95336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pieChart>
        <c:varyColors val="1"/>
        <c:ser>
          <c:idx val="0"/>
          <c:order val="0"/>
          <c:tx>
            <c:strRef>
              <c:f>[2]Hoja1!$H$187:$H$188</c:f>
              <c:strCache>
                <c:ptCount val="1"/>
                <c:pt idx="0">
                  <c:v>0 MONTO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884-43EC-88A8-EE83706776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C884-43EC-88A8-EE83706776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C884-43EC-88A8-EE83706776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16A-457D-8796-2CFDC2D6A7CC}"/>
              </c:ext>
            </c:extLst>
          </c:dPt>
          <c:dLbls>
            <c:dLbl>
              <c:idx val="0"/>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884-43EC-88A8-EE837067762E}"/>
                </c:ext>
              </c:extLst>
            </c:dLbl>
            <c:dLbl>
              <c:idx val="1"/>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884-43EC-88A8-EE837067762E}"/>
                </c:ext>
              </c:extLst>
            </c:dLbl>
            <c:dLbl>
              <c:idx val="2"/>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884-43EC-88A8-EE83706776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[2]Hoja1!$G$189:$G$192</c:f>
              <c:strCache>
                <c:ptCount val="4"/>
                <c:pt idx="0">
                  <c:v>SERVICIOS</c:v>
                </c:pt>
                <c:pt idx="1">
                  <c:v>CONSULTORÍA</c:v>
                </c:pt>
                <c:pt idx="2">
                  <c:v>BIENES</c:v>
                </c:pt>
                <c:pt idx="3">
                  <c:v>LOCACIÓN DE INMUEBLES</c:v>
                </c:pt>
              </c:strCache>
            </c:strRef>
          </c:cat>
          <c:val>
            <c:numRef>
              <c:f>[2]Hoja1!$H$189:$H$192</c:f>
              <c:numCache>
                <c:formatCode>General</c:formatCode>
                <c:ptCount val="4"/>
                <c:pt idx="0">
                  <c:v>16887858912</c:v>
                </c:pt>
                <c:pt idx="1">
                  <c:v>1003648167</c:v>
                </c:pt>
                <c:pt idx="2">
                  <c:v>777145245</c:v>
                </c:pt>
                <c:pt idx="3">
                  <c:v>44460000</c:v>
                </c:pt>
              </c:numCache>
            </c:numRef>
          </c:val>
          <c:extLst>
            <c:ext xmlns:c16="http://schemas.microsoft.com/office/drawing/2014/chart" uri="{C3380CC4-5D6E-409C-BE32-E72D297353CC}">
              <c16:uniqueId val="{00000000-C884-43EC-88A8-EE83706776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80</xdr:row>
      <xdr:rowOff>85725</xdr:rowOff>
    </xdr:from>
    <xdr:to>
      <xdr:col>6</xdr:col>
      <xdr:colOff>9525</xdr:colOff>
      <xdr:row>80</xdr:row>
      <xdr:rowOff>104775</xdr:rowOff>
    </xdr:to>
    <xdr:cxnSp macro="">
      <xdr:nvCxnSpPr>
        <xdr:cNvPr id="3" name="Conector recto 2">
          <a:extLst>
            <a:ext uri="{FF2B5EF4-FFF2-40B4-BE49-F238E27FC236}">
              <a16:creationId xmlns:a16="http://schemas.microsoft.com/office/drawing/2014/main" id="{00000000-0008-0000-0000-000003000000}"/>
            </a:ext>
          </a:extLst>
        </xdr:cNvPr>
        <xdr:cNvCxnSpPr/>
      </xdr:nvCxnSpPr>
      <xdr:spPr>
        <a:xfrm flipV="1">
          <a:off x="9525" y="28441650"/>
          <a:ext cx="12601575" cy="19050"/>
        </a:xfrm>
        <a:prstGeom prst="line">
          <a:avLst/>
        </a:prstGeom>
        <a:ln w="1905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0</xdr:colOff>
      <xdr:row>287</xdr:row>
      <xdr:rowOff>97491</xdr:rowOff>
    </xdr:from>
    <xdr:to>
      <xdr:col>2</xdr:col>
      <xdr:colOff>2401956</xdr:colOff>
      <xdr:row>287</xdr:row>
      <xdr:rowOff>107674</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0" y="99331426"/>
          <a:ext cx="6361043" cy="10183"/>
        </a:xfrm>
        <a:prstGeom prst="line">
          <a:avLst/>
        </a:prstGeom>
        <a:ln w="1905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0</xdr:colOff>
      <xdr:row>154</xdr:row>
      <xdr:rowOff>0</xdr:rowOff>
    </xdr:from>
    <xdr:to>
      <xdr:col>3</xdr:col>
      <xdr:colOff>2464735</xdr:colOff>
      <xdr:row>169</xdr:row>
      <xdr:rowOff>138113</xdr:rowOff>
    </xdr:to>
    <xdr:graphicFrame macro="">
      <xdr:nvGraphicFramePr>
        <xdr:cNvPr id="11" name="Gráfic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171</xdr:row>
      <xdr:rowOff>0</xdr:rowOff>
    </xdr:from>
    <xdr:to>
      <xdr:col>3</xdr:col>
      <xdr:colOff>2555222</xdr:colOff>
      <xdr:row>198</xdr:row>
      <xdr:rowOff>38101</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268941</xdr:colOff>
      <xdr:row>306</xdr:row>
      <xdr:rowOff>168088</xdr:rowOff>
    </xdr:from>
    <xdr:to>
      <xdr:col>3</xdr:col>
      <xdr:colOff>2431676</xdr:colOff>
      <xdr:row>322</xdr:row>
      <xdr:rowOff>53788</xdr:rowOff>
    </xdr:to>
    <xdr:graphicFrame macro="">
      <xdr:nvGraphicFramePr>
        <xdr:cNvPr id="13" name="Gráfico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2172801</xdr:colOff>
      <xdr:row>325</xdr:row>
      <xdr:rowOff>46504</xdr:rowOff>
    </xdr:from>
    <xdr:to>
      <xdr:col>3</xdr:col>
      <xdr:colOff>770404</xdr:colOff>
      <xdr:row>335</xdr:row>
      <xdr:rowOff>351305</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13179" t="25264" r="39670" b="27986"/>
        <a:stretch/>
      </xdr:blipFill>
      <xdr:spPr>
        <a:xfrm>
          <a:off x="3170125" y="117349680"/>
          <a:ext cx="3965220" cy="22098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Lopez/Desktop/2do.%20Informe%20de%20RRCC/Inf%20de%20DGAF/Copia%20de%20RENDICION%20DE%20CUENTAS%20JUL-AGOS-S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Lopez/Desktop/2do.%20Informe%20de%20RRCC/Inf%20de%20UOC/Copia%20de%20Matriz%20Rendici&#243;n%20de%20Cuentas_UOC_SENATUR_2DOpar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92">
          <cell r="C92" t="str">
            <v>SUELDOS</v>
          </cell>
          <cell r="D92">
            <v>12637200000</v>
          </cell>
          <cell r="E92">
            <v>2370300000</v>
          </cell>
        </row>
        <row r="93">
          <cell r="C93" t="str">
            <v>GASTOS DE REPRESENTACION</v>
          </cell>
          <cell r="D93">
            <v>416148000</v>
          </cell>
          <cell r="E93">
            <v>104037000</v>
          </cell>
        </row>
        <row r="94">
          <cell r="C94" t="str">
            <v>AGUINALDO</v>
          </cell>
          <cell r="D94">
            <v>1087779000</v>
          </cell>
          <cell r="E94">
            <v>0</v>
          </cell>
        </row>
        <row r="95">
          <cell r="C95" t="str">
            <v>REMUNERACIÓN EXTRAORDINARIA</v>
          </cell>
          <cell r="D95">
            <v>567333416</v>
          </cell>
          <cell r="E95">
            <v>0</v>
          </cell>
        </row>
        <row r="96">
          <cell r="C96" t="str">
            <v>REMUNERACION ADICIONAL</v>
          </cell>
          <cell r="D96">
            <v>432263864</v>
          </cell>
          <cell r="E96">
            <v>0</v>
          </cell>
        </row>
        <row r="97">
          <cell r="C97" t="str">
            <v>SUBSIDIO FAMILIAR</v>
          </cell>
          <cell r="D97">
            <v>1211500536</v>
          </cell>
          <cell r="E97">
            <v>0</v>
          </cell>
        </row>
        <row r="98">
          <cell r="C98" t="str">
            <v>BONIFICACIONES Y GRATIFICACIONES</v>
          </cell>
          <cell r="D98">
            <v>3159500715</v>
          </cell>
          <cell r="E98">
            <v>706544502</v>
          </cell>
        </row>
        <row r="99">
          <cell r="C99" t="str">
            <v>GRATIFICACIONES POR SERVICIOS ESPECIALES</v>
          </cell>
          <cell r="D99">
            <v>110000000</v>
          </cell>
          <cell r="E99">
            <v>18360000</v>
          </cell>
        </row>
        <row r="100">
          <cell r="C100" t="str">
            <v>CONTRATACION DEL PERSONAL TECNICO</v>
          </cell>
          <cell r="D100">
            <v>281003000</v>
          </cell>
          <cell r="E100">
            <v>66105000</v>
          </cell>
        </row>
        <row r="101">
          <cell r="C101" t="str">
            <v>JORNALES</v>
          </cell>
          <cell r="D101">
            <v>3188925357</v>
          </cell>
          <cell r="E101">
            <v>520827580</v>
          </cell>
        </row>
        <row r="102">
          <cell r="C102" t="str">
            <v>HONORARIOS PROFESIONALES</v>
          </cell>
          <cell r="D102">
            <v>3300542072</v>
          </cell>
          <cell r="E102">
            <v>636637468</v>
          </cell>
        </row>
        <row r="103">
          <cell r="C103" t="str">
            <v>OTROS GASTOS DEL PERSONAL</v>
          </cell>
          <cell r="D103">
            <v>817938601</v>
          </cell>
          <cell r="E103">
            <v>147854449</v>
          </cell>
        </row>
        <row r="104">
          <cell r="C104" t="str">
            <v>SERVICIOS BÁSICOS</v>
          </cell>
          <cell r="D104">
            <v>838500000</v>
          </cell>
          <cell r="E104">
            <v>89864321</v>
          </cell>
        </row>
        <row r="105">
          <cell r="C105" t="str">
            <v>TRANSPORTE Y ALMACENAJE</v>
          </cell>
          <cell r="D105">
            <v>515600000</v>
          </cell>
          <cell r="E105">
            <v>59255500</v>
          </cell>
        </row>
        <row r="106">
          <cell r="C106" t="str">
            <v>PASAJES Y VIATICOS</v>
          </cell>
          <cell r="D106">
            <v>2187927836</v>
          </cell>
          <cell r="E106">
            <v>237709720</v>
          </cell>
        </row>
        <row r="107">
          <cell r="C107" t="str">
            <v>GASTOS POR SERVICIOS DE ASEO, MANTENIMIENTO Y REPARACIONES</v>
          </cell>
          <cell r="D107">
            <v>3911038785</v>
          </cell>
          <cell r="E107">
            <v>964362065</v>
          </cell>
        </row>
        <row r="108">
          <cell r="C108" t="str">
            <v>ALQUILERES Y DERECHOS</v>
          </cell>
          <cell r="D108">
            <v>1023998502</v>
          </cell>
          <cell r="E108">
            <v>64946000</v>
          </cell>
        </row>
        <row r="109">
          <cell r="C109" t="str">
            <v>SERVICIOS TÉCNICOS Y PROFESIONALES</v>
          </cell>
          <cell r="D109">
            <v>18160858437</v>
          </cell>
          <cell r="E109">
            <v>660445577</v>
          </cell>
        </row>
        <row r="110">
          <cell r="C110" t="str">
            <v>SEGURO MÉDICO</v>
          </cell>
          <cell r="D110">
            <v>3575960250</v>
          </cell>
          <cell r="E110">
            <v>805560000</v>
          </cell>
        </row>
        <row r="111">
          <cell r="C111" t="str">
            <v>SERVICIO DE CEREMONIAL</v>
          </cell>
          <cell r="D111">
            <v>739650000</v>
          </cell>
          <cell r="E111">
            <v>14315128</v>
          </cell>
        </row>
        <row r="112">
          <cell r="C112" t="str">
            <v>SERVICIO DE VIGILANCIA</v>
          </cell>
          <cell r="D112">
            <v>2537295144</v>
          </cell>
          <cell r="E112">
            <v>303250000</v>
          </cell>
        </row>
        <row r="113">
          <cell r="C113" t="str">
            <v>SERVICIO DE CATERING</v>
          </cell>
          <cell r="D113">
            <v>300000000</v>
          </cell>
          <cell r="E113">
            <v>5654600</v>
          </cell>
        </row>
        <row r="114">
          <cell r="C114" t="str">
            <v>SERVICIO EN GENERAL</v>
          </cell>
          <cell r="D114">
            <v>74800000</v>
          </cell>
          <cell r="E114">
            <v>4625500</v>
          </cell>
        </row>
        <row r="115">
          <cell r="C115" t="str">
            <v>SERVICIO DE CAPACITACION Y ADIESTRAMIENTO</v>
          </cell>
          <cell r="D115">
            <v>72081087</v>
          </cell>
          <cell r="E115">
            <v>0</v>
          </cell>
        </row>
        <row r="116">
          <cell r="C116" t="str">
            <v>PRODUCTOS ALIMENTICIOS</v>
          </cell>
          <cell r="D116">
            <v>79053050</v>
          </cell>
          <cell r="E116">
            <v>3181913</v>
          </cell>
        </row>
        <row r="117">
          <cell r="C117" t="str">
            <v>TEXTILES Y VESTUARIOS</v>
          </cell>
          <cell r="D117">
            <v>86275000</v>
          </cell>
          <cell r="E117">
            <v>7900000</v>
          </cell>
        </row>
        <row r="118">
          <cell r="C118" t="str">
            <v>PRODUCTOS DE PAPEL, CARTON E IMPRESOS</v>
          </cell>
          <cell r="D118">
            <v>100101200</v>
          </cell>
          <cell r="E118">
            <v>23536600</v>
          </cell>
        </row>
        <row r="119">
          <cell r="C119" t="str">
            <v>BIENES DE CONSUMO DE OFICINAS E INSUMOS</v>
          </cell>
          <cell r="D119">
            <v>428505120</v>
          </cell>
          <cell r="E119">
            <v>104658305</v>
          </cell>
        </row>
        <row r="120">
          <cell r="C120" t="str">
            <v>PRODUCTOS E INSTRUM. QUIMICOS Y MEDICINALES</v>
          </cell>
          <cell r="D120">
            <v>113796400</v>
          </cell>
          <cell r="E120">
            <v>18330700</v>
          </cell>
        </row>
        <row r="121">
          <cell r="C121" t="str">
            <v>COMBUSTIBLES Y LUBRICANTES</v>
          </cell>
          <cell r="D121">
            <v>600000000</v>
          </cell>
          <cell r="E121">
            <v>62966588</v>
          </cell>
        </row>
        <row r="122">
          <cell r="C122" t="str">
            <v>OTROS BIENES DE CONSUMO</v>
          </cell>
          <cell r="D122">
            <v>96829000</v>
          </cell>
          <cell r="E122">
            <v>4191000</v>
          </cell>
        </row>
        <row r="123">
          <cell r="C123" t="str">
            <v>CONSTRUCCIONES</v>
          </cell>
          <cell r="D123">
            <v>150000000</v>
          </cell>
          <cell r="E123">
            <v>0</v>
          </cell>
        </row>
        <row r="124">
          <cell r="C124" t="str">
            <v>ADQUISICION DE MAQUINARIAS, EQUIPOS Y HERRAMIENTAS EN GRAL.</v>
          </cell>
          <cell r="D124">
            <v>639072197</v>
          </cell>
          <cell r="E124">
            <v>309701507</v>
          </cell>
        </row>
        <row r="125">
          <cell r="C125" t="str">
            <v>ADQUISICION DE EQUIPOS DE OFICINA Y COMPUTACIÓN</v>
          </cell>
          <cell r="D125">
            <v>526643913</v>
          </cell>
          <cell r="E125">
            <v>218193349</v>
          </cell>
        </row>
        <row r="126">
          <cell r="C126" t="str">
            <v>ADQUISICION DE ACTIVOS INTAGIBLES</v>
          </cell>
          <cell r="D126">
            <v>45164092</v>
          </cell>
          <cell r="E126">
            <v>36700000</v>
          </cell>
        </row>
        <row r="127">
          <cell r="C127" t="str">
            <v>BECAS</v>
          </cell>
          <cell r="D127">
            <v>259200000</v>
          </cell>
          <cell r="E127">
            <v>48600000</v>
          </cell>
        </row>
        <row r="128">
          <cell r="C128" t="str">
            <v>APORTE A ENTIDADES EDUCATIVAS E INST. SIN FINES DE LUCRO</v>
          </cell>
          <cell r="D128">
            <v>1527766736</v>
          </cell>
          <cell r="E128">
            <v>320000000</v>
          </cell>
        </row>
        <row r="129">
          <cell r="C129" t="str">
            <v>TRANSFERENCIAS CORRIENTES AL SECTOR EXTERNO</v>
          </cell>
          <cell r="D129">
            <v>372249965</v>
          </cell>
          <cell r="E129">
            <v>0</v>
          </cell>
        </row>
        <row r="130">
          <cell r="C130" t="str">
            <v>TRANSFERENCIAS CTES A ENT. DEL SECTOR PRIVADO, ACADEMICO</v>
          </cell>
          <cell r="D130">
            <v>228000000</v>
          </cell>
          <cell r="E130">
            <v>0</v>
          </cell>
        </row>
        <row r="131">
          <cell r="C131" t="str">
            <v>PAGO DE IMPUESTOS, TASA, GASTOS JUDICIALES Y OTROS</v>
          </cell>
          <cell r="D131">
            <v>815860362</v>
          </cell>
          <cell r="E131">
            <v>263416280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87">
          <cell r="H187">
            <v>0</v>
          </cell>
        </row>
        <row r="188">
          <cell r="H188" t="str">
            <v>MONTO</v>
          </cell>
        </row>
        <row r="189">
          <cell r="G189" t="str">
            <v>SERVICIOS</v>
          </cell>
          <cell r="H189">
            <v>16887858912</v>
          </cell>
        </row>
        <row r="190">
          <cell r="G190" t="str">
            <v>CONSULTORÍA</v>
          </cell>
          <cell r="H190">
            <v>1003648167</v>
          </cell>
        </row>
        <row r="191">
          <cell r="G191" t="str">
            <v>BIENES</v>
          </cell>
          <cell r="H191">
            <v>777145245</v>
          </cell>
        </row>
        <row r="192">
          <cell r="G192" t="str">
            <v>LOCACIÓN DE INMUEBLES</v>
          </cell>
          <cell r="H192">
            <v>44460000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aciones.gov.py/licitaciones/adjudicacion/368676-consultoria-elaboracion-manual-senaletica-turistica-1/resumen-adjudicacion.html" TargetMode="External"/><Relationship Id="rId13" Type="http://schemas.openxmlformats.org/officeDocument/2006/relationships/hyperlink" Target="https://www.contrataciones.gov.py/licitaciones/adjudicacion/373436-adquisicion-equipamientos-vehiculos-senatur-1/resumen-adjudicacion.html" TargetMode="External"/><Relationship Id="rId18" Type="http://schemas.openxmlformats.org/officeDocument/2006/relationships/hyperlink" Target="https://www.contrataciones.gov.py/licitaciones/adjudicacion/371910-asesoria-fortalecimiento-comunicacion-institucional-secretaria-nacional-turismo-1/resumen-adjudicacion.html" TargetMode="External"/><Relationship Id="rId26" Type="http://schemas.openxmlformats.org/officeDocument/2006/relationships/hyperlink" Target="https://twitter.com/Senatur_Py" TargetMode="External"/><Relationship Id="rId39" Type="http://schemas.openxmlformats.org/officeDocument/2006/relationships/printerSettings" Target="../printerSettings/printerSettings1.bin"/><Relationship Id="rId3" Type="http://schemas.openxmlformats.org/officeDocument/2006/relationships/hyperlink" Target="https://www.facebook.com/SenaturPy/videos/817832642074769/" TargetMode="External"/><Relationship Id="rId21" Type="http://schemas.openxmlformats.org/officeDocument/2006/relationships/hyperlink" Target="https://www.contrataciones.gov.py/licitaciones/adjudicacion/383874-adquisicion-equipos-jardineria-1/resumen-adjudicacion.html" TargetMode="External"/><Relationship Id="rId34" Type="http://schemas.openxmlformats.org/officeDocument/2006/relationships/hyperlink" Target="https://www.senatur.gov.py/rendicion-de-cuentas-al-ciudadano" TargetMode="External"/><Relationship Id="rId7" Type="http://schemas.openxmlformats.org/officeDocument/2006/relationships/hyperlink" Target="https://www.contrataciones.gov.py/licitaciones/adjudicacion/354197-adquisicion-toner-senatur-1/resumen-adjudicacion.html" TargetMode="External"/><Relationship Id="rId12" Type="http://schemas.openxmlformats.org/officeDocument/2006/relationships/hyperlink" Target="https://www.contrataciones.gov.py/licitaciones/adjudicacion/374837-contratacion-servicio-limpieza-integral-centro-interpretacion-gran-chaco-americano-1/resumen-adjudicacion.html" TargetMode="External"/><Relationship Id="rId17" Type="http://schemas.openxmlformats.org/officeDocument/2006/relationships/hyperlink" Target="https://www.contrataciones.gov.py/licitaciones/adjudicacion/376738-adquisicion-seguros-vehiculos-senatur-1/resumen-adjudicacion.html" TargetMode="External"/><Relationship Id="rId25" Type="http://schemas.openxmlformats.org/officeDocument/2006/relationships/hyperlink" Target="https://www.senatur.gov.py/" TargetMode="External"/><Relationship Id="rId33" Type="http://schemas.openxmlformats.org/officeDocument/2006/relationships/hyperlink" Target="https://www.rindiendocuentas.gov.py/" TargetMode="External"/><Relationship Id="rId38" Type="http://schemas.openxmlformats.org/officeDocument/2006/relationships/hyperlink" Target="https://www.senatur.gov.py/rendicion_de_cuentas_al_ciudadano/2020/2/4.9/" TargetMode="External"/><Relationship Id="rId2" Type="http://schemas.openxmlformats.org/officeDocument/2006/relationships/hyperlink" Target="https://www.senatur.gov.py/reclamos" TargetMode="External"/><Relationship Id="rId16" Type="http://schemas.openxmlformats.org/officeDocument/2006/relationships/hyperlink" Target="https://www.contrataciones.gov.py/licitaciones/adjudicacion/373437-rediseno-e-impresion-carteles-senatur-1/resumen-adjudicacion.html" TargetMode="External"/><Relationship Id="rId20" Type="http://schemas.openxmlformats.org/officeDocument/2006/relationships/hyperlink" Target="https://www.contrataciones.gov.py/licitaciones/adjudicacion/383037-adquisicion-pinturas-e-insumos-senatur-1/resumen-adjudicacion.html" TargetMode="External"/><Relationship Id="rId29" Type="http://schemas.openxmlformats.org/officeDocument/2006/relationships/hyperlink" Target="https://twitter.com/Sofiaemontiel" TargetMode="External"/><Relationship Id="rId1" Type="http://schemas.openxmlformats.org/officeDocument/2006/relationships/hyperlink" Target="https://www.senatur.gov.py/application/files/3915/9171/4725/directorio_funcionarios.pdf" TargetMode="External"/><Relationship Id="rId6" Type="http://schemas.openxmlformats.org/officeDocument/2006/relationships/hyperlink" Target="https://www.contrataciones.gov.py/licitaciones/adjudicacion/355433-adquisicion-seguros-bienes-patrimoniales-senatur-1/resumen-adjudicacion.html" TargetMode="External"/><Relationship Id="rId11" Type="http://schemas.openxmlformats.org/officeDocument/2006/relationships/hyperlink" Target="https://www.contrataciones.gov.py/licitaciones/adjudicacion/378824-provision-placas-reconocimiento-1/resumen-adjudicacion.html" TargetMode="External"/><Relationship Id="rId24" Type="http://schemas.openxmlformats.org/officeDocument/2006/relationships/hyperlink" Target="https://www.senatur.gov.py/rendicion_de_cuentas_al_ciudadano/2020/2/4.7/" TargetMode="External"/><Relationship Id="rId32" Type="http://schemas.openxmlformats.org/officeDocument/2006/relationships/hyperlink" Target="https://www.senatur.gov.py/ley-n-5282" TargetMode="External"/><Relationship Id="rId37" Type="http://schemas.openxmlformats.org/officeDocument/2006/relationships/hyperlink" Target="https://www.senatur.gov.py/institucion/marco-legal" TargetMode="External"/><Relationship Id="rId40" Type="http://schemas.openxmlformats.org/officeDocument/2006/relationships/drawing" Target="../drawings/drawing1.xml"/><Relationship Id="rId5" Type="http://schemas.openxmlformats.org/officeDocument/2006/relationships/hyperlink" Target="https://spr.stp.gov.py/tablero/resumenLineaAccion.jsp" TargetMode="External"/><Relationship Id="rId15" Type="http://schemas.openxmlformats.org/officeDocument/2006/relationships/hyperlink" Target="https://www.contrataciones.gov.py/licitaciones/adjudicacion/372737-servicio-hoteleria-ceremonial-traduccion-senatur-1/resumen-adjudicacion.html" TargetMode="External"/><Relationship Id="rId23" Type="http://schemas.openxmlformats.org/officeDocument/2006/relationships/hyperlink" Target="https://www.senatur.gov.py/rendicion_de_cuentas_al_ciudadano/2020/2/4.8/" TargetMode="External"/><Relationship Id="rId28" Type="http://schemas.openxmlformats.org/officeDocument/2006/relationships/hyperlink" Target="https://www.facebook.com/SenaturPy/" TargetMode="External"/><Relationship Id="rId36" Type="http://schemas.openxmlformats.org/officeDocument/2006/relationships/hyperlink" Target="https://www.sfp.gov.py/sfp/noticia/14850-informe-del-cumplimiento-de-la-ley-518914-que-corresponde-al-mes-de-julio-de-2020.html" TargetMode="External"/><Relationship Id="rId10" Type="http://schemas.openxmlformats.org/officeDocument/2006/relationships/hyperlink" Target="https://www.contrataciones.gov.py/licitaciones/adjudicacion/370778-adquisicion-mobiliarios-senatur-1/resumen-adjudicacion.html" TargetMode="External"/><Relationship Id="rId19" Type="http://schemas.openxmlformats.org/officeDocument/2006/relationships/hyperlink" Target="https://www.contrataciones.gov.py/licitaciones/adjudicacion/383373-adquisicion-resmas-papel-criterios-sustentabilidad-1/resumen-adjudicacion.html" TargetMode="External"/><Relationship Id="rId31" Type="http://schemas.openxmlformats.org/officeDocument/2006/relationships/hyperlink" Target="https://www.senatur.gov.py/transparencia" TargetMode="External"/><Relationship Id="rId4" Type="http://schemas.openxmlformats.org/officeDocument/2006/relationships/hyperlink" Target="https://www.senatur.gov.py/rendicion_de_cuentas_al_ciudadano/2020/2/4.4/" TargetMode="External"/><Relationship Id="rId9" Type="http://schemas.openxmlformats.org/officeDocument/2006/relationships/hyperlink" Target="https://www.contrataciones.gov.py/licitaciones/adjudicacion/372808-servicio-montaje-stand-ferias-nacionales-senatur-1/resumen-adjudicacion.html" TargetMode="External"/><Relationship Id="rId14" Type="http://schemas.openxmlformats.org/officeDocument/2006/relationships/hyperlink" Target="https://www.contrataciones.gov.py/licitaciones/adjudicacion/372809-servicio-montaje-stand-ferias-internacionales-senatur-1/resumen-adjudicacion.html" TargetMode="External"/><Relationship Id="rId22" Type="http://schemas.openxmlformats.org/officeDocument/2006/relationships/hyperlink" Target="https://www.senatur.gov.py/rendicion_de_cuentas_al_ciudadano/2020/2/4.7/" TargetMode="External"/><Relationship Id="rId27" Type="http://schemas.openxmlformats.org/officeDocument/2006/relationships/hyperlink" Target="https://instagram.com/senatur_py?igshid=15lt8768idwci" TargetMode="External"/><Relationship Id="rId30" Type="http://schemas.openxmlformats.org/officeDocument/2006/relationships/hyperlink" Target="https://www.visitparaguay.travel/" TargetMode="External"/><Relationship Id="rId35" Type="http://schemas.openxmlformats.org/officeDocument/2006/relationships/hyperlink" Target="https://www.senatur.gov.py/application/files/4915/9442/5253/Resolucion_SENATUR_Nro_474_de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344"/>
  <sheetViews>
    <sheetView tabSelected="1" view="pageBreakPreview" topLeftCell="A49" zoomScale="85" zoomScaleNormal="85" zoomScaleSheetLayoutView="85" workbookViewId="0">
      <selection activeCell="A258" sqref="A258"/>
    </sheetView>
  </sheetViews>
  <sheetFormatPr baseColWidth="10" defaultColWidth="9.140625" defaultRowHeight="15"/>
  <cols>
    <col min="1" max="1" width="23.28515625" style="9" customWidth="1"/>
    <col min="2" max="2" width="44.28515625" style="9" customWidth="1"/>
    <col min="3" max="3" width="36.140625" style="9" bestFit="1" customWidth="1"/>
    <col min="4" max="4" width="59.140625" style="9" customWidth="1"/>
    <col min="5" max="5" width="40.85546875" style="9" customWidth="1"/>
    <col min="6" max="6" width="26.140625" style="9" customWidth="1"/>
    <col min="7" max="7" width="24.28515625" style="9" customWidth="1"/>
    <col min="8" max="8" width="21.28515625" style="9" customWidth="1"/>
    <col min="9" max="16384" width="9.140625" style="9"/>
  </cols>
  <sheetData>
    <row r="3" spans="1:8">
      <c r="A3" s="130" t="s">
        <v>0</v>
      </c>
      <c r="B3" s="130"/>
      <c r="C3" s="130"/>
      <c r="D3" s="130"/>
      <c r="E3" s="130"/>
      <c r="F3" s="130"/>
      <c r="G3" s="130"/>
      <c r="H3" s="130"/>
    </row>
    <row r="5" spans="1:8">
      <c r="A5" s="10" t="s">
        <v>1</v>
      </c>
    </row>
    <row r="6" spans="1:8">
      <c r="A6" s="11" t="s">
        <v>321</v>
      </c>
    </row>
    <row r="7" spans="1:8">
      <c r="A7" s="11" t="s">
        <v>322</v>
      </c>
    </row>
    <row r="8" spans="1:8">
      <c r="A8" s="11" t="s">
        <v>2</v>
      </c>
    </row>
    <row r="9" spans="1:8" ht="42.75" customHeight="1">
      <c r="A9" s="105" t="s">
        <v>92</v>
      </c>
      <c r="B9" s="105"/>
      <c r="C9" s="105"/>
      <c r="D9" s="105"/>
      <c r="E9" s="105"/>
      <c r="F9" s="105"/>
      <c r="G9" s="105"/>
      <c r="H9" s="105"/>
    </row>
    <row r="11" spans="1:8">
      <c r="A11" s="11" t="s">
        <v>3</v>
      </c>
    </row>
    <row r="12" spans="1:8" ht="39.75" customHeight="1">
      <c r="A12" s="105" t="s">
        <v>93</v>
      </c>
      <c r="B12" s="105"/>
      <c r="C12" s="105"/>
      <c r="D12" s="105"/>
      <c r="E12" s="105"/>
      <c r="F12" s="105"/>
      <c r="G12" s="105"/>
      <c r="H12" s="105"/>
    </row>
    <row r="14" spans="1:8" s="11" customFormat="1">
      <c r="A14" s="10" t="s">
        <v>4</v>
      </c>
    </row>
    <row r="16" spans="1:8">
      <c r="A16" s="12" t="s">
        <v>5</v>
      </c>
      <c r="B16" s="12" t="s">
        <v>6</v>
      </c>
      <c r="C16" s="12" t="s">
        <v>7</v>
      </c>
      <c r="D16" s="13" t="s">
        <v>8</v>
      </c>
    </row>
    <row r="17" spans="1:4" ht="29.25" thickBot="1">
      <c r="A17" s="34">
        <v>1</v>
      </c>
      <c r="B17" s="35" t="s">
        <v>323</v>
      </c>
      <c r="C17" s="35" t="s">
        <v>111</v>
      </c>
      <c r="D17" s="38" t="s">
        <v>324</v>
      </c>
    </row>
    <row r="18" spans="1:4" ht="29.25" customHeight="1" thickBot="1">
      <c r="A18" s="34">
        <v>2</v>
      </c>
      <c r="B18" s="35" t="s">
        <v>97</v>
      </c>
      <c r="C18" s="35" t="s">
        <v>107</v>
      </c>
      <c r="D18" s="38" t="s">
        <v>121</v>
      </c>
    </row>
    <row r="19" spans="1:4" ht="15.75" thickBot="1">
      <c r="A19" s="34">
        <v>3</v>
      </c>
      <c r="B19" s="35" t="s">
        <v>98</v>
      </c>
      <c r="C19" s="36" t="s">
        <v>108</v>
      </c>
      <c r="D19" s="38" t="s">
        <v>122</v>
      </c>
    </row>
    <row r="20" spans="1:4" ht="29.25" thickBot="1">
      <c r="A20" s="34">
        <v>4</v>
      </c>
      <c r="B20" s="35" t="s">
        <v>95</v>
      </c>
      <c r="C20" s="36" t="s">
        <v>109</v>
      </c>
      <c r="D20" s="38" t="s">
        <v>123</v>
      </c>
    </row>
    <row r="21" spans="1:4" ht="15.75" thickBot="1">
      <c r="A21" s="34">
        <v>5</v>
      </c>
      <c r="B21" s="35" t="s">
        <v>96</v>
      </c>
      <c r="C21" s="36" t="s">
        <v>110</v>
      </c>
      <c r="D21" s="38" t="s">
        <v>124</v>
      </c>
    </row>
    <row r="22" spans="1:4" ht="15.75" thickBot="1">
      <c r="A22" s="34">
        <v>6</v>
      </c>
      <c r="B22" s="35" t="s">
        <v>170</v>
      </c>
      <c r="C22" s="36" t="s">
        <v>325</v>
      </c>
      <c r="D22" s="39" t="s">
        <v>326</v>
      </c>
    </row>
    <row r="23" spans="1:4" ht="15.75" thickBot="1">
      <c r="A23" s="34">
        <v>7</v>
      </c>
      <c r="B23" s="35" t="s">
        <v>99</v>
      </c>
      <c r="C23" s="36" t="s">
        <v>112</v>
      </c>
      <c r="D23" s="38" t="s">
        <v>125</v>
      </c>
    </row>
    <row r="24" spans="1:4" ht="15.75" thickBot="1">
      <c r="A24" s="34">
        <v>8</v>
      </c>
      <c r="B24" s="35" t="s">
        <v>100</v>
      </c>
      <c r="C24" s="36" t="s">
        <v>113</v>
      </c>
      <c r="D24" s="38" t="s">
        <v>126</v>
      </c>
    </row>
    <row r="25" spans="1:4" ht="15.75" thickBot="1">
      <c r="A25" s="34">
        <v>9</v>
      </c>
      <c r="B25" s="35" t="s">
        <v>101</v>
      </c>
      <c r="C25" s="36" t="s">
        <v>114</v>
      </c>
      <c r="D25" s="38" t="s">
        <v>127</v>
      </c>
    </row>
    <row r="26" spans="1:4" ht="15.75" thickBot="1">
      <c r="A26" s="34">
        <v>10</v>
      </c>
      <c r="B26" s="35" t="s">
        <v>102</v>
      </c>
      <c r="C26" s="36" t="s">
        <v>115</v>
      </c>
      <c r="D26" s="38" t="s">
        <v>128</v>
      </c>
    </row>
    <row r="27" spans="1:4" ht="29.25" thickBot="1">
      <c r="A27" s="34">
        <v>11</v>
      </c>
      <c r="B27" s="35" t="s">
        <v>103</v>
      </c>
      <c r="C27" s="36" t="s">
        <v>116</v>
      </c>
      <c r="D27" s="38" t="s">
        <v>129</v>
      </c>
    </row>
    <row r="28" spans="1:4" ht="15.75" thickBot="1">
      <c r="A28" s="34">
        <v>12</v>
      </c>
      <c r="B28" s="35" t="s">
        <v>104</v>
      </c>
      <c r="C28" s="36" t="s">
        <v>117</v>
      </c>
      <c r="D28" s="38" t="s">
        <v>130</v>
      </c>
    </row>
    <row r="29" spans="1:4" ht="29.25" thickBot="1">
      <c r="A29" s="34">
        <v>13</v>
      </c>
      <c r="B29" s="35" t="s">
        <v>94</v>
      </c>
      <c r="C29" s="36" t="s">
        <v>118</v>
      </c>
      <c r="D29" s="38" t="s">
        <v>131</v>
      </c>
    </row>
    <row r="30" spans="1:4" ht="15.75" thickBot="1">
      <c r="A30" s="34">
        <v>14</v>
      </c>
      <c r="B30" s="35" t="s">
        <v>105</v>
      </c>
      <c r="C30" s="37" t="s">
        <v>119</v>
      </c>
      <c r="D30" s="38" t="s">
        <v>132</v>
      </c>
    </row>
    <row r="31" spans="1:4" ht="15.75" thickBot="1">
      <c r="A31" s="34">
        <v>15</v>
      </c>
      <c r="B31" s="35" t="s">
        <v>106</v>
      </c>
      <c r="C31" s="36" t="s">
        <v>120</v>
      </c>
      <c r="D31" s="38" t="s">
        <v>133</v>
      </c>
    </row>
    <row r="33" spans="1:6">
      <c r="A33" s="10" t="s">
        <v>9</v>
      </c>
      <c r="B33" s="10"/>
      <c r="C33" s="10"/>
    </row>
    <row r="34" spans="1:6">
      <c r="A34" s="10" t="s">
        <v>10</v>
      </c>
      <c r="B34" s="14"/>
      <c r="C34" s="14"/>
    </row>
    <row r="35" spans="1:6" ht="45">
      <c r="A35" s="15" t="s">
        <v>327</v>
      </c>
      <c r="B35" s="58" t="s">
        <v>405</v>
      </c>
      <c r="C35" s="14"/>
    </row>
    <row r="36" spans="1:6">
      <c r="A36" s="11"/>
      <c r="B36" s="11"/>
      <c r="C36" s="11"/>
    </row>
    <row r="37" spans="1:6">
      <c r="A37" s="142" t="s">
        <v>11</v>
      </c>
      <c r="B37" s="142"/>
      <c r="C37" s="142"/>
      <c r="D37" s="142"/>
      <c r="E37" s="142"/>
      <c r="F37" s="142"/>
    </row>
    <row r="38" spans="1:6">
      <c r="A38" s="142"/>
      <c r="B38" s="142"/>
      <c r="C38" s="142"/>
      <c r="D38" s="142"/>
      <c r="E38" s="142"/>
      <c r="F38" s="142"/>
    </row>
    <row r="39" spans="1:6">
      <c r="A39" s="142"/>
      <c r="B39" s="142"/>
      <c r="C39" s="142"/>
      <c r="D39" s="142"/>
      <c r="E39" s="142"/>
      <c r="F39" s="142"/>
    </row>
    <row r="41" spans="1:6">
      <c r="A41" s="20" t="s">
        <v>12</v>
      </c>
      <c r="B41" s="20" t="s">
        <v>13</v>
      </c>
      <c r="C41" s="20" t="s">
        <v>14</v>
      </c>
      <c r="D41" s="20" t="s">
        <v>15</v>
      </c>
      <c r="E41" s="19" t="s">
        <v>16</v>
      </c>
    </row>
    <row r="42" spans="1:6" ht="62.25" customHeight="1">
      <c r="A42" s="40" t="s">
        <v>17</v>
      </c>
      <c r="B42" s="40" t="s">
        <v>136</v>
      </c>
      <c r="C42" s="143" t="s">
        <v>141</v>
      </c>
      <c r="D42" s="146" t="s">
        <v>142</v>
      </c>
      <c r="E42" s="149" t="s">
        <v>328</v>
      </c>
    </row>
    <row r="43" spans="1:6" ht="62.25" customHeight="1">
      <c r="A43" s="40" t="s">
        <v>18</v>
      </c>
      <c r="B43" s="40" t="s">
        <v>137</v>
      </c>
      <c r="C43" s="144"/>
      <c r="D43" s="147"/>
      <c r="E43" s="150"/>
    </row>
    <row r="44" spans="1:6" ht="62.25" customHeight="1">
      <c r="A44" s="40" t="s">
        <v>19</v>
      </c>
      <c r="B44" s="40" t="s">
        <v>138</v>
      </c>
      <c r="C44" s="144"/>
      <c r="D44" s="147"/>
      <c r="E44" s="150"/>
    </row>
    <row r="45" spans="1:6" ht="62.25" customHeight="1">
      <c r="A45" s="40" t="s">
        <v>134</v>
      </c>
      <c r="B45" s="40" t="s">
        <v>139</v>
      </c>
      <c r="C45" s="144"/>
      <c r="D45" s="147"/>
      <c r="E45" s="150"/>
    </row>
    <row r="46" spans="1:6" ht="62.25" customHeight="1">
      <c r="A46" s="40" t="s">
        <v>135</v>
      </c>
      <c r="B46" s="40" t="s">
        <v>140</v>
      </c>
      <c r="C46" s="145"/>
      <c r="D46" s="148"/>
      <c r="E46" s="151"/>
    </row>
    <row r="48" spans="1:6">
      <c r="A48" s="10" t="s">
        <v>20</v>
      </c>
    </row>
    <row r="49" spans="1:5">
      <c r="A49" s="10" t="s">
        <v>21</v>
      </c>
    </row>
    <row r="50" spans="1:5">
      <c r="A50" s="20" t="s">
        <v>22</v>
      </c>
      <c r="B50" s="20" t="s">
        <v>23</v>
      </c>
      <c r="C50" s="20" t="s">
        <v>24</v>
      </c>
    </row>
    <row r="51" spans="1:5" ht="60">
      <c r="A51" s="85" t="s">
        <v>329</v>
      </c>
      <c r="B51" s="85" t="s">
        <v>330</v>
      </c>
      <c r="C51" s="58" t="s">
        <v>406</v>
      </c>
      <c r="D51" s="41"/>
      <c r="E51" s="41"/>
    </row>
    <row r="52" spans="1:5">
      <c r="A52" s="85" t="s">
        <v>331</v>
      </c>
      <c r="B52" s="85" t="s">
        <v>330</v>
      </c>
      <c r="C52" s="86"/>
      <c r="D52" s="41"/>
      <c r="E52" s="41"/>
    </row>
    <row r="53" spans="1:5">
      <c r="A53" s="85" t="s">
        <v>332</v>
      </c>
      <c r="B53" s="85" t="s">
        <v>330</v>
      </c>
      <c r="C53" s="86"/>
      <c r="D53" s="41"/>
      <c r="E53" s="41"/>
    </row>
    <row r="54" spans="1:5">
      <c r="A54" s="42"/>
      <c r="B54" s="42"/>
      <c r="C54" s="42"/>
      <c r="D54" s="41"/>
      <c r="E54" s="41"/>
    </row>
    <row r="55" spans="1:5">
      <c r="A55" s="152" t="s">
        <v>333</v>
      </c>
      <c r="B55" s="152"/>
      <c r="C55" s="152"/>
      <c r="D55" s="152"/>
      <c r="E55" s="152"/>
    </row>
    <row r="57" spans="1:5">
      <c r="A57" s="10" t="s">
        <v>25</v>
      </c>
    </row>
    <row r="58" spans="1:5">
      <c r="A58" s="20" t="s">
        <v>22</v>
      </c>
      <c r="B58" s="20" t="s">
        <v>23</v>
      </c>
      <c r="C58" s="20" t="s">
        <v>26</v>
      </c>
    </row>
    <row r="59" spans="1:5" ht="90">
      <c r="A59" s="46" t="s">
        <v>329</v>
      </c>
      <c r="B59" s="101" t="s">
        <v>334</v>
      </c>
      <c r="C59" s="46" t="s">
        <v>335</v>
      </c>
    </row>
    <row r="60" spans="1:5">
      <c r="A60" s="46" t="s">
        <v>331</v>
      </c>
      <c r="B60" s="101" t="s">
        <v>334</v>
      </c>
      <c r="C60" s="46"/>
    </row>
    <row r="61" spans="1:5">
      <c r="A61" s="46" t="s">
        <v>336</v>
      </c>
      <c r="B61" s="101" t="s">
        <v>334</v>
      </c>
      <c r="C61" s="46"/>
    </row>
    <row r="62" spans="1:5">
      <c r="A62" s="44" t="s">
        <v>337</v>
      </c>
      <c r="B62" s="45"/>
      <c r="C62" s="45"/>
    </row>
    <row r="64" spans="1:5">
      <c r="A64" s="10" t="s">
        <v>27</v>
      </c>
    </row>
    <row r="66" spans="1:8">
      <c r="A66" s="19" t="s">
        <v>22</v>
      </c>
      <c r="B66" s="19" t="s">
        <v>28</v>
      </c>
      <c r="C66" s="19" t="s">
        <v>29</v>
      </c>
      <c r="D66" s="19" t="s">
        <v>30</v>
      </c>
      <c r="E66" s="19" t="s">
        <v>31</v>
      </c>
    </row>
    <row r="67" spans="1:8" ht="30.75" thickBot="1">
      <c r="A67" s="47" t="s">
        <v>329</v>
      </c>
      <c r="B67" s="102">
        <v>2</v>
      </c>
      <c r="C67" s="102" t="s">
        <v>338</v>
      </c>
      <c r="D67" s="48"/>
      <c r="E67" s="43" t="s">
        <v>315</v>
      </c>
    </row>
    <row r="68" spans="1:8" ht="30.75" thickBot="1">
      <c r="A68" s="47" t="s">
        <v>331</v>
      </c>
      <c r="B68" s="102">
        <v>1</v>
      </c>
      <c r="C68" s="102" t="s">
        <v>338</v>
      </c>
      <c r="D68" s="48"/>
      <c r="E68" s="43" t="s">
        <v>315</v>
      </c>
    </row>
    <row r="69" spans="1:8" ht="30.75" thickBot="1">
      <c r="A69" s="47" t="s">
        <v>336</v>
      </c>
      <c r="B69" s="102">
        <v>4</v>
      </c>
      <c r="C69" s="102">
        <v>1</v>
      </c>
      <c r="D69" s="102" t="s">
        <v>339</v>
      </c>
      <c r="E69" s="43" t="s">
        <v>315</v>
      </c>
    </row>
    <row r="71" spans="1:8">
      <c r="A71" s="10" t="s">
        <v>32</v>
      </c>
    </row>
    <row r="72" spans="1:8">
      <c r="A72" s="53" t="s">
        <v>33</v>
      </c>
      <c r="B72" s="19" t="s">
        <v>34</v>
      </c>
      <c r="C72" s="19" t="s">
        <v>35</v>
      </c>
      <c r="D72" s="19" t="s">
        <v>36</v>
      </c>
      <c r="E72" s="19" t="s">
        <v>37</v>
      </c>
      <c r="F72" s="19" t="s">
        <v>38</v>
      </c>
      <c r="G72" s="19" t="s">
        <v>39</v>
      </c>
      <c r="H72" s="19" t="s">
        <v>40</v>
      </c>
    </row>
    <row r="73" spans="1:8" ht="15" customHeight="1">
      <c r="A73" s="52">
        <v>1</v>
      </c>
      <c r="B73" s="32" t="s">
        <v>143</v>
      </c>
      <c r="C73" s="1" t="s">
        <v>147</v>
      </c>
      <c r="D73" s="1" t="s">
        <v>150</v>
      </c>
      <c r="E73" s="103">
        <v>24000</v>
      </c>
      <c r="F73" s="129" t="s">
        <v>152</v>
      </c>
      <c r="G73" s="2">
        <v>1</v>
      </c>
      <c r="H73" s="132" t="s">
        <v>340</v>
      </c>
    </row>
    <row r="74" spans="1:8" ht="120">
      <c r="A74" s="52">
        <v>2</v>
      </c>
      <c r="B74" s="32" t="s">
        <v>144</v>
      </c>
      <c r="C74" s="1" t="s">
        <v>148</v>
      </c>
      <c r="D74" s="1" t="s">
        <v>150</v>
      </c>
      <c r="E74" s="103">
        <v>18000</v>
      </c>
      <c r="F74" s="129"/>
      <c r="G74" s="2">
        <v>1</v>
      </c>
      <c r="H74" s="133"/>
    </row>
    <row r="75" spans="1:8" ht="45">
      <c r="A75" s="52">
        <v>3</v>
      </c>
      <c r="B75" s="32" t="s">
        <v>145</v>
      </c>
      <c r="C75" s="1" t="s">
        <v>147</v>
      </c>
      <c r="D75" s="1" t="s">
        <v>150</v>
      </c>
      <c r="E75" s="103">
        <v>25000</v>
      </c>
      <c r="F75" s="33" t="s">
        <v>153</v>
      </c>
      <c r="G75" s="2">
        <v>1</v>
      </c>
      <c r="H75" s="133"/>
    </row>
    <row r="76" spans="1:8" ht="60">
      <c r="A76" s="52">
        <v>4</v>
      </c>
      <c r="B76" s="32" t="s">
        <v>146</v>
      </c>
      <c r="C76" s="1" t="s">
        <v>149</v>
      </c>
      <c r="D76" s="1" t="s">
        <v>151</v>
      </c>
      <c r="E76" s="3">
        <v>100</v>
      </c>
      <c r="F76" s="33" t="s">
        <v>154</v>
      </c>
      <c r="G76" s="2">
        <v>1</v>
      </c>
      <c r="H76" s="134"/>
    </row>
    <row r="77" spans="1:8">
      <c r="A77" s="17"/>
      <c r="B77" s="18"/>
      <c r="H77" s="50"/>
    </row>
    <row r="78" spans="1:8">
      <c r="A78" s="10" t="s">
        <v>41</v>
      </c>
    </row>
    <row r="79" spans="1:8">
      <c r="C79" s="131" t="s">
        <v>42</v>
      </c>
      <c r="D79" s="131"/>
      <c r="E79" s="131"/>
      <c r="F79" s="131"/>
    </row>
    <row r="80" spans="1:8">
      <c r="A80" s="19" t="s">
        <v>33</v>
      </c>
      <c r="B80" s="19" t="s">
        <v>34</v>
      </c>
      <c r="C80" s="19" t="s">
        <v>43</v>
      </c>
      <c r="D80" s="19" t="s">
        <v>44</v>
      </c>
      <c r="E80" s="19" t="s">
        <v>45</v>
      </c>
      <c r="F80" s="19" t="s">
        <v>46</v>
      </c>
    </row>
    <row r="81" spans="1:8">
      <c r="A81" s="13"/>
      <c r="B81" s="13"/>
      <c r="C81" s="13"/>
      <c r="D81" s="13"/>
      <c r="E81" s="13"/>
      <c r="F81" s="13"/>
    </row>
    <row r="83" spans="1:8">
      <c r="A83" s="10" t="s">
        <v>47</v>
      </c>
    </row>
    <row r="84" spans="1:8" ht="45">
      <c r="A84" s="19" t="s">
        <v>33</v>
      </c>
      <c r="B84" s="19" t="s">
        <v>34</v>
      </c>
      <c r="C84" s="19" t="s">
        <v>35</v>
      </c>
      <c r="D84" s="19" t="s">
        <v>36</v>
      </c>
      <c r="E84" s="19" t="s">
        <v>37</v>
      </c>
      <c r="F84" s="19" t="s">
        <v>39</v>
      </c>
      <c r="G84" s="19" t="s">
        <v>48</v>
      </c>
      <c r="H84" s="20" t="s">
        <v>49</v>
      </c>
    </row>
    <row r="85" spans="1:8" ht="60">
      <c r="A85" s="137">
        <v>1</v>
      </c>
      <c r="B85" s="135" t="s">
        <v>341</v>
      </c>
      <c r="C85" s="51" t="s">
        <v>155</v>
      </c>
      <c r="D85" s="139">
        <v>49</v>
      </c>
      <c r="E85" s="139">
        <v>1498</v>
      </c>
      <c r="F85" s="141">
        <v>0.73</v>
      </c>
      <c r="G85" s="139">
        <v>36</v>
      </c>
      <c r="H85" s="154" t="s">
        <v>342</v>
      </c>
    </row>
    <row r="86" spans="1:8" ht="60">
      <c r="A86" s="138"/>
      <c r="B86" s="136"/>
      <c r="C86" s="51" t="s">
        <v>156</v>
      </c>
      <c r="D86" s="140"/>
      <c r="E86" s="140"/>
      <c r="F86" s="140"/>
      <c r="G86" s="140"/>
      <c r="H86" s="155"/>
    </row>
    <row r="88" spans="1:8">
      <c r="A88" s="10" t="s">
        <v>50</v>
      </c>
    </row>
    <row r="89" spans="1:8">
      <c r="A89" s="28" t="s">
        <v>51</v>
      </c>
      <c r="B89" s="28" t="s">
        <v>52</v>
      </c>
      <c r="C89" s="28" t="s">
        <v>53</v>
      </c>
      <c r="D89" s="28" t="s">
        <v>54</v>
      </c>
      <c r="E89" s="20" t="s">
        <v>55</v>
      </c>
      <c r="F89" s="28" t="s">
        <v>56</v>
      </c>
      <c r="G89" s="19" t="s">
        <v>68</v>
      </c>
    </row>
    <row r="90" spans="1:8" ht="105">
      <c r="A90" s="52">
        <v>355433</v>
      </c>
      <c r="B90" s="54" t="s">
        <v>255</v>
      </c>
      <c r="C90" s="104">
        <v>156500000</v>
      </c>
      <c r="D90" s="60" t="s">
        <v>256</v>
      </c>
      <c r="E90" s="57" t="s">
        <v>257</v>
      </c>
      <c r="F90" s="58" t="s">
        <v>258</v>
      </c>
      <c r="G90" s="126" t="s">
        <v>364</v>
      </c>
    </row>
    <row r="91" spans="1:8">
      <c r="A91" s="157">
        <v>354197</v>
      </c>
      <c r="B91" s="159" t="s">
        <v>259</v>
      </c>
      <c r="C91" s="104">
        <v>23705000</v>
      </c>
      <c r="D91" s="57" t="s">
        <v>260</v>
      </c>
      <c r="E91" s="161" t="s">
        <v>257</v>
      </c>
      <c r="F91" s="132" t="s">
        <v>262</v>
      </c>
      <c r="G91" s="127"/>
    </row>
    <row r="92" spans="1:8">
      <c r="A92" s="158"/>
      <c r="B92" s="160"/>
      <c r="C92" s="104">
        <v>113895300</v>
      </c>
      <c r="D92" s="57" t="s">
        <v>263</v>
      </c>
      <c r="E92" s="162"/>
      <c r="F92" s="156"/>
      <c r="G92" s="127"/>
    </row>
    <row r="93" spans="1:8" ht="105">
      <c r="A93" s="52">
        <v>368676</v>
      </c>
      <c r="B93" s="56" t="s">
        <v>264</v>
      </c>
      <c r="C93" s="104">
        <v>483000000</v>
      </c>
      <c r="D93" s="57" t="s">
        <v>265</v>
      </c>
      <c r="E93" s="60" t="s">
        <v>261</v>
      </c>
      <c r="F93" s="58" t="s">
        <v>266</v>
      </c>
      <c r="G93" s="127"/>
    </row>
    <row r="94" spans="1:8" ht="105">
      <c r="A94" s="52">
        <v>372808</v>
      </c>
      <c r="B94" s="56" t="s">
        <v>267</v>
      </c>
      <c r="C94" s="104">
        <v>1091328456</v>
      </c>
      <c r="D94" s="60" t="s">
        <v>268</v>
      </c>
      <c r="E94" s="60" t="s">
        <v>343</v>
      </c>
      <c r="F94" s="58" t="s">
        <v>269</v>
      </c>
      <c r="G94" s="127"/>
    </row>
    <row r="95" spans="1:8" ht="90">
      <c r="A95" s="52">
        <v>370778</v>
      </c>
      <c r="B95" s="56" t="s">
        <v>270</v>
      </c>
      <c r="C95" s="104">
        <v>135459152</v>
      </c>
      <c r="D95" s="60" t="s">
        <v>271</v>
      </c>
      <c r="E95" s="57" t="s">
        <v>257</v>
      </c>
      <c r="F95" s="58" t="s">
        <v>272</v>
      </c>
      <c r="G95" s="127"/>
    </row>
    <row r="96" spans="1:8" ht="90">
      <c r="A96" s="52">
        <v>378824</v>
      </c>
      <c r="B96" s="56" t="s">
        <v>273</v>
      </c>
      <c r="C96" s="104">
        <v>5640000</v>
      </c>
      <c r="D96" s="57" t="s">
        <v>274</v>
      </c>
      <c r="E96" s="57" t="s">
        <v>257</v>
      </c>
      <c r="F96" s="58" t="s">
        <v>275</v>
      </c>
      <c r="G96" s="127"/>
    </row>
    <row r="97" spans="1:7" ht="120">
      <c r="A97" s="52">
        <v>374837</v>
      </c>
      <c r="B97" s="56" t="s">
        <v>276</v>
      </c>
      <c r="C97" s="104">
        <v>221900000</v>
      </c>
      <c r="D97" s="60" t="s">
        <v>277</v>
      </c>
      <c r="E97" s="60" t="s">
        <v>261</v>
      </c>
      <c r="F97" s="58" t="s">
        <v>278</v>
      </c>
      <c r="G97" s="127"/>
    </row>
    <row r="98" spans="1:7" ht="90">
      <c r="A98" s="52">
        <v>373436</v>
      </c>
      <c r="B98" s="56" t="s">
        <v>279</v>
      </c>
      <c r="C98" s="104">
        <v>16400000</v>
      </c>
      <c r="D98" s="57" t="s">
        <v>280</v>
      </c>
      <c r="E98" s="57" t="s">
        <v>257</v>
      </c>
      <c r="F98" s="58" t="s">
        <v>281</v>
      </c>
      <c r="G98" s="127"/>
    </row>
    <row r="99" spans="1:7" ht="105">
      <c r="A99" s="52">
        <v>372809</v>
      </c>
      <c r="B99" s="56" t="s">
        <v>282</v>
      </c>
      <c r="C99" s="104">
        <v>6050500000</v>
      </c>
      <c r="D99" s="60" t="s">
        <v>283</v>
      </c>
      <c r="E99" s="60" t="s">
        <v>344</v>
      </c>
      <c r="F99" s="58" t="s">
        <v>284</v>
      </c>
      <c r="G99" s="127"/>
    </row>
    <row r="100" spans="1:7" ht="105">
      <c r="A100" s="52">
        <v>372737</v>
      </c>
      <c r="B100" s="56" t="s">
        <v>285</v>
      </c>
      <c r="C100" s="104">
        <v>70000000</v>
      </c>
      <c r="D100" s="60" t="s">
        <v>286</v>
      </c>
      <c r="E100" s="57" t="s">
        <v>261</v>
      </c>
      <c r="F100" s="58" t="s">
        <v>287</v>
      </c>
      <c r="G100" s="127"/>
    </row>
    <row r="101" spans="1:7" ht="90">
      <c r="A101" s="52">
        <v>373437</v>
      </c>
      <c r="B101" s="56" t="s">
        <v>288</v>
      </c>
      <c r="C101" s="104">
        <v>15413950</v>
      </c>
      <c r="D101" s="60" t="s">
        <v>268</v>
      </c>
      <c r="E101" s="60" t="s">
        <v>261</v>
      </c>
      <c r="F101" s="58" t="s">
        <v>289</v>
      </c>
      <c r="G101" s="127"/>
    </row>
    <row r="102" spans="1:7" ht="90">
      <c r="A102" s="52">
        <v>376738</v>
      </c>
      <c r="B102" s="56" t="s">
        <v>290</v>
      </c>
      <c r="C102" s="104">
        <v>20656350</v>
      </c>
      <c r="D102" s="60" t="s">
        <v>291</v>
      </c>
      <c r="E102" s="57" t="s">
        <v>261</v>
      </c>
      <c r="F102" s="58" t="s">
        <v>292</v>
      </c>
      <c r="G102" s="127"/>
    </row>
    <row r="103" spans="1:7" ht="120">
      <c r="A103" s="52">
        <v>371910</v>
      </c>
      <c r="B103" s="56" t="s">
        <v>293</v>
      </c>
      <c r="C103" s="104">
        <v>340000000</v>
      </c>
      <c r="D103" s="60" t="s">
        <v>294</v>
      </c>
      <c r="E103" s="57" t="s">
        <v>261</v>
      </c>
      <c r="F103" s="58" t="s">
        <v>295</v>
      </c>
      <c r="G103" s="127"/>
    </row>
    <row r="104" spans="1:7" ht="120">
      <c r="A104" s="52">
        <v>382055</v>
      </c>
      <c r="B104" s="56" t="s">
        <v>345</v>
      </c>
      <c r="C104" s="104">
        <v>500000000</v>
      </c>
      <c r="D104" s="60" t="s">
        <v>346</v>
      </c>
      <c r="E104" s="57" t="s">
        <v>347</v>
      </c>
      <c r="F104" s="58" t="s">
        <v>348</v>
      </c>
      <c r="G104" s="127"/>
    </row>
    <row r="105" spans="1:7" ht="105">
      <c r="A105" s="52">
        <v>383373</v>
      </c>
      <c r="B105" s="56" t="s">
        <v>349</v>
      </c>
      <c r="C105" s="104">
        <v>17518500</v>
      </c>
      <c r="D105" s="60" t="s">
        <v>350</v>
      </c>
      <c r="E105" s="57" t="s">
        <v>347</v>
      </c>
      <c r="F105" s="58" t="s">
        <v>351</v>
      </c>
      <c r="G105" s="127"/>
    </row>
    <row r="106" spans="1:7" ht="105">
      <c r="A106" s="52">
        <v>383037</v>
      </c>
      <c r="B106" s="56" t="s">
        <v>352</v>
      </c>
      <c r="C106" s="104">
        <v>17170000</v>
      </c>
      <c r="D106" s="60" t="s">
        <v>353</v>
      </c>
      <c r="E106" s="57" t="s">
        <v>261</v>
      </c>
      <c r="F106" s="58" t="s">
        <v>354</v>
      </c>
      <c r="G106" s="127"/>
    </row>
    <row r="107" spans="1:7" ht="120">
      <c r="A107" s="52">
        <v>382939</v>
      </c>
      <c r="B107" s="54" t="s">
        <v>355</v>
      </c>
      <c r="C107" s="104">
        <v>12384950</v>
      </c>
      <c r="D107" s="52" t="s">
        <v>356</v>
      </c>
      <c r="E107" s="52" t="s">
        <v>261</v>
      </c>
      <c r="F107" s="56" t="s">
        <v>357</v>
      </c>
      <c r="G107" s="127"/>
    </row>
    <row r="108" spans="1:7" ht="105">
      <c r="A108" s="52">
        <v>383874</v>
      </c>
      <c r="B108" s="54" t="s">
        <v>358</v>
      </c>
      <c r="C108" s="104">
        <v>5492050</v>
      </c>
      <c r="D108" s="89" t="s">
        <v>359</v>
      </c>
      <c r="E108" s="52" t="s">
        <v>261</v>
      </c>
      <c r="F108" s="58" t="s">
        <v>360</v>
      </c>
      <c r="G108" s="127"/>
    </row>
    <row r="109" spans="1:7" ht="105">
      <c r="A109" s="52">
        <v>384567</v>
      </c>
      <c r="B109" s="54" t="s">
        <v>361</v>
      </c>
      <c r="C109" s="104">
        <v>51025000</v>
      </c>
      <c r="D109" s="89" t="s">
        <v>362</v>
      </c>
      <c r="E109" s="52" t="s">
        <v>261</v>
      </c>
      <c r="F109" s="54" t="s">
        <v>363</v>
      </c>
      <c r="G109" s="128"/>
    </row>
    <row r="111" spans="1:7">
      <c r="A111" s="10" t="s">
        <v>57</v>
      </c>
    </row>
    <row r="112" spans="1:7" ht="30">
      <c r="A112" s="19" t="s">
        <v>58</v>
      </c>
      <c r="B112" s="19" t="s">
        <v>59</v>
      </c>
      <c r="C112" s="19" t="s">
        <v>34</v>
      </c>
      <c r="D112" s="19" t="s">
        <v>60</v>
      </c>
      <c r="E112" s="19" t="s">
        <v>61</v>
      </c>
      <c r="F112" s="19" t="s">
        <v>62</v>
      </c>
      <c r="G112" s="20" t="s">
        <v>63</v>
      </c>
    </row>
    <row r="113" spans="1:9">
      <c r="A113" s="49">
        <v>100</v>
      </c>
      <c r="B113" s="61">
        <v>111</v>
      </c>
      <c r="C113" s="49" t="s">
        <v>188</v>
      </c>
      <c r="D113" s="55">
        <v>12637200000</v>
      </c>
      <c r="E113" s="55">
        <v>2370300000</v>
      </c>
      <c r="F113" s="55">
        <f>D113-E113</f>
        <v>10266900000</v>
      </c>
      <c r="G113" s="126" t="s">
        <v>365</v>
      </c>
      <c r="H113"/>
      <c r="I113"/>
    </row>
    <row r="114" spans="1:9">
      <c r="A114" s="49"/>
      <c r="B114" s="61">
        <v>113</v>
      </c>
      <c r="C114" s="49" t="s">
        <v>189</v>
      </c>
      <c r="D114" s="55">
        <v>416148000</v>
      </c>
      <c r="E114" s="55">
        <v>104037000</v>
      </c>
      <c r="F114" s="55">
        <f t="shared" ref="F114:F152" si="0">D114-E114</f>
        <v>312111000</v>
      </c>
      <c r="G114" s="127"/>
      <c r="H114"/>
      <c r="I114"/>
    </row>
    <row r="115" spans="1:9">
      <c r="A115" s="49"/>
      <c r="B115" s="61">
        <v>114</v>
      </c>
      <c r="C115" s="59" t="s">
        <v>190</v>
      </c>
      <c r="D115" s="55">
        <v>1087779000</v>
      </c>
      <c r="E115" s="55">
        <v>0</v>
      </c>
      <c r="F115" s="55">
        <f t="shared" si="0"/>
        <v>1087779000</v>
      </c>
      <c r="G115" s="127"/>
      <c r="H115"/>
      <c r="I115"/>
    </row>
    <row r="116" spans="1:9">
      <c r="A116" s="49">
        <v>120</v>
      </c>
      <c r="B116" s="61">
        <v>123</v>
      </c>
      <c r="C116" s="59" t="s">
        <v>191</v>
      </c>
      <c r="D116" s="55">
        <v>567333416</v>
      </c>
      <c r="E116" s="55">
        <v>0</v>
      </c>
      <c r="F116" s="55">
        <f t="shared" si="0"/>
        <v>567333416</v>
      </c>
      <c r="G116" s="127"/>
      <c r="H116"/>
      <c r="I116"/>
    </row>
    <row r="117" spans="1:9">
      <c r="A117" s="49"/>
      <c r="B117" s="61">
        <v>125</v>
      </c>
      <c r="C117" s="59" t="s">
        <v>192</v>
      </c>
      <c r="D117" s="55">
        <v>432263864</v>
      </c>
      <c r="E117" s="55">
        <v>0</v>
      </c>
      <c r="F117" s="55">
        <f t="shared" si="0"/>
        <v>432263864</v>
      </c>
      <c r="G117" s="127"/>
      <c r="H117"/>
      <c r="I117"/>
    </row>
    <row r="118" spans="1:9">
      <c r="A118" s="49">
        <v>130</v>
      </c>
      <c r="B118" s="61">
        <v>131</v>
      </c>
      <c r="C118" s="59" t="s">
        <v>193</v>
      </c>
      <c r="D118" s="55">
        <v>1211500536</v>
      </c>
      <c r="E118" s="55">
        <v>0</v>
      </c>
      <c r="F118" s="55">
        <f t="shared" si="0"/>
        <v>1211500536</v>
      </c>
      <c r="G118" s="127"/>
      <c r="H118"/>
      <c r="I118"/>
    </row>
    <row r="119" spans="1:9">
      <c r="A119" s="49"/>
      <c r="B119" s="61">
        <v>133</v>
      </c>
      <c r="C119" s="59" t="s">
        <v>194</v>
      </c>
      <c r="D119" s="62">
        <v>3159500715</v>
      </c>
      <c r="E119" s="55">
        <v>706544502</v>
      </c>
      <c r="F119" s="55">
        <f t="shared" si="0"/>
        <v>2452956213</v>
      </c>
      <c r="G119" s="127"/>
      <c r="H119"/>
      <c r="I119"/>
    </row>
    <row r="120" spans="1:9">
      <c r="A120" s="49"/>
      <c r="B120" s="61">
        <v>137</v>
      </c>
      <c r="C120" s="59" t="s">
        <v>195</v>
      </c>
      <c r="D120" s="55">
        <v>110000000</v>
      </c>
      <c r="E120" s="55">
        <v>18360000</v>
      </c>
      <c r="F120" s="55">
        <f t="shared" si="0"/>
        <v>91640000</v>
      </c>
      <c r="G120" s="127"/>
      <c r="H120"/>
      <c r="I120"/>
    </row>
    <row r="121" spans="1:9">
      <c r="A121" s="49">
        <v>140</v>
      </c>
      <c r="B121" s="61">
        <v>141</v>
      </c>
      <c r="C121" s="59" t="s">
        <v>196</v>
      </c>
      <c r="D121" s="55">
        <v>281003000</v>
      </c>
      <c r="E121" s="55">
        <v>66105000</v>
      </c>
      <c r="F121" s="55">
        <f t="shared" si="0"/>
        <v>214898000</v>
      </c>
      <c r="G121" s="127"/>
      <c r="H121"/>
      <c r="I121"/>
    </row>
    <row r="122" spans="1:9">
      <c r="A122" s="49"/>
      <c r="B122" s="61">
        <v>144</v>
      </c>
      <c r="C122" s="59" t="s">
        <v>197</v>
      </c>
      <c r="D122" s="55">
        <v>3188925357</v>
      </c>
      <c r="E122" s="55">
        <v>520827580</v>
      </c>
      <c r="F122" s="55">
        <f t="shared" si="0"/>
        <v>2668097777</v>
      </c>
      <c r="G122" s="127"/>
      <c r="H122"/>
      <c r="I122"/>
    </row>
    <row r="123" spans="1:9">
      <c r="A123" s="49"/>
      <c r="B123" s="61">
        <v>145</v>
      </c>
      <c r="C123" s="59" t="s">
        <v>198</v>
      </c>
      <c r="D123" s="55">
        <v>3300542072</v>
      </c>
      <c r="E123" s="55">
        <v>636637468</v>
      </c>
      <c r="F123" s="55">
        <f t="shared" si="0"/>
        <v>2663904604</v>
      </c>
      <c r="G123" s="127"/>
      <c r="H123"/>
      <c r="I123"/>
    </row>
    <row r="124" spans="1:9">
      <c r="A124" s="49">
        <v>190</v>
      </c>
      <c r="B124" s="61">
        <v>199</v>
      </c>
      <c r="C124" s="59" t="s">
        <v>199</v>
      </c>
      <c r="D124" s="55">
        <v>817938601</v>
      </c>
      <c r="E124" s="55">
        <v>147854449</v>
      </c>
      <c r="F124" s="55">
        <f t="shared" si="0"/>
        <v>670084152</v>
      </c>
      <c r="G124" s="127"/>
      <c r="H124"/>
      <c r="I124"/>
    </row>
    <row r="125" spans="1:9">
      <c r="A125" s="49">
        <v>200</v>
      </c>
      <c r="B125" s="61">
        <v>210</v>
      </c>
      <c r="C125" s="59" t="s">
        <v>200</v>
      </c>
      <c r="D125" s="55">
        <v>838500000</v>
      </c>
      <c r="E125" s="55">
        <v>89864321</v>
      </c>
      <c r="F125" s="55">
        <f t="shared" si="0"/>
        <v>748635679</v>
      </c>
      <c r="G125" s="127"/>
      <c r="H125"/>
      <c r="I125"/>
    </row>
    <row r="126" spans="1:9">
      <c r="A126" s="49">
        <v>220</v>
      </c>
      <c r="B126" s="61">
        <v>220</v>
      </c>
      <c r="C126" s="59" t="s">
        <v>201</v>
      </c>
      <c r="D126" s="55">
        <v>515600000</v>
      </c>
      <c r="E126" s="55">
        <v>59255500</v>
      </c>
      <c r="F126" s="55">
        <f t="shared" si="0"/>
        <v>456344500</v>
      </c>
      <c r="G126" s="127"/>
      <c r="H126"/>
      <c r="I126"/>
    </row>
    <row r="127" spans="1:9">
      <c r="A127" s="49">
        <v>230</v>
      </c>
      <c r="B127" s="61">
        <v>230</v>
      </c>
      <c r="C127" s="59" t="s">
        <v>202</v>
      </c>
      <c r="D127" s="55">
        <v>2187927836</v>
      </c>
      <c r="E127" s="55">
        <v>237709720</v>
      </c>
      <c r="F127" s="55">
        <f t="shared" si="0"/>
        <v>1950218116</v>
      </c>
      <c r="G127" s="127"/>
      <c r="H127"/>
      <c r="I127"/>
    </row>
    <row r="128" spans="1:9">
      <c r="A128" s="49">
        <v>240</v>
      </c>
      <c r="B128" s="61">
        <v>240</v>
      </c>
      <c r="C128" s="59" t="s">
        <v>203</v>
      </c>
      <c r="D128" s="55">
        <v>3911038785</v>
      </c>
      <c r="E128" s="55">
        <v>964362065</v>
      </c>
      <c r="F128" s="55">
        <f t="shared" si="0"/>
        <v>2946676720</v>
      </c>
      <c r="G128" s="127"/>
      <c r="H128"/>
      <c r="I128"/>
    </row>
    <row r="129" spans="1:9">
      <c r="A129" s="49">
        <v>250</v>
      </c>
      <c r="B129" s="61">
        <v>250</v>
      </c>
      <c r="C129" s="59" t="s">
        <v>204</v>
      </c>
      <c r="D129" s="55">
        <v>1023998502</v>
      </c>
      <c r="E129" s="55">
        <v>64946000</v>
      </c>
      <c r="F129" s="55">
        <f t="shared" si="0"/>
        <v>959052502</v>
      </c>
      <c r="G129" s="127"/>
      <c r="H129"/>
      <c r="I129"/>
    </row>
    <row r="130" spans="1:9">
      <c r="A130" s="49">
        <v>260</v>
      </c>
      <c r="B130" s="61">
        <v>260</v>
      </c>
      <c r="C130" s="59" t="s">
        <v>205</v>
      </c>
      <c r="D130" s="55">
        <v>18160858437</v>
      </c>
      <c r="E130" s="55">
        <v>660445577</v>
      </c>
      <c r="F130" s="55">
        <f t="shared" si="0"/>
        <v>17500412860</v>
      </c>
      <c r="G130" s="127"/>
      <c r="H130"/>
      <c r="I130"/>
    </row>
    <row r="131" spans="1:9">
      <c r="A131" s="49">
        <v>270</v>
      </c>
      <c r="B131" s="61">
        <v>271</v>
      </c>
      <c r="C131" s="59" t="s">
        <v>206</v>
      </c>
      <c r="D131" s="55">
        <v>3575960250</v>
      </c>
      <c r="E131" s="55">
        <v>805560000</v>
      </c>
      <c r="F131" s="55">
        <f t="shared" si="0"/>
        <v>2770400250</v>
      </c>
      <c r="G131" s="127"/>
      <c r="H131"/>
      <c r="I131"/>
    </row>
    <row r="132" spans="1:9">
      <c r="A132" s="49">
        <v>280</v>
      </c>
      <c r="B132" s="61">
        <v>281</v>
      </c>
      <c r="C132" s="59" t="s">
        <v>207</v>
      </c>
      <c r="D132" s="55">
        <v>739650000</v>
      </c>
      <c r="E132" s="55">
        <v>14315128</v>
      </c>
      <c r="F132" s="55">
        <f t="shared" si="0"/>
        <v>725334872</v>
      </c>
      <c r="G132" s="127"/>
      <c r="H132"/>
      <c r="I132"/>
    </row>
    <row r="133" spans="1:9">
      <c r="A133" s="49"/>
      <c r="B133" s="61">
        <v>282</v>
      </c>
      <c r="C133" s="59" t="s">
        <v>208</v>
      </c>
      <c r="D133" s="55">
        <v>2537295144</v>
      </c>
      <c r="E133" s="55">
        <v>303250000</v>
      </c>
      <c r="F133" s="55">
        <f t="shared" si="0"/>
        <v>2234045144</v>
      </c>
      <c r="G133" s="127"/>
      <c r="H133"/>
      <c r="I133"/>
    </row>
    <row r="134" spans="1:9">
      <c r="A134" s="49"/>
      <c r="B134" s="61">
        <v>284</v>
      </c>
      <c r="C134" s="59" t="s">
        <v>209</v>
      </c>
      <c r="D134" s="55">
        <v>300000000</v>
      </c>
      <c r="E134" s="55">
        <v>5654600</v>
      </c>
      <c r="F134" s="55">
        <f t="shared" si="0"/>
        <v>294345400</v>
      </c>
      <c r="G134" s="127"/>
      <c r="H134"/>
      <c r="I134"/>
    </row>
    <row r="135" spans="1:9">
      <c r="A135" s="49"/>
      <c r="B135" s="61">
        <v>288</v>
      </c>
      <c r="C135" s="59" t="s">
        <v>210</v>
      </c>
      <c r="D135" s="55">
        <v>74800000</v>
      </c>
      <c r="E135" s="55">
        <v>4625500</v>
      </c>
      <c r="F135" s="55">
        <f t="shared" si="0"/>
        <v>70174500</v>
      </c>
      <c r="G135" s="127"/>
      <c r="H135"/>
      <c r="I135"/>
    </row>
    <row r="136" spans="1:9">
      <c r="A136" s="49">
        <v>290</v>
      </c>
      <c r="B136" s="61">
        <v>290</v>
      </c>
      <c r="C136" s="59" t="s">
        <v>211</v>
      </c>
      <c r="D136" s="55">
        <v>72081087</v>
      </c>
      <c r="E136" s="55">
        <v>0</v>
      </c>
      <c r="F136" s="55">
        <f t="shared" si="0"/>
        <v>72081087</v>
      </c>
      <c r="G136" s="127"/>
      <c r="H136"/>
      <c r="I136"/>
    </row>
    <row r="137" spans="1:9">
      <c r="A137" s="49">
        <v>300</v>
      </c>
      <c r="B137" s="61">
        <v>310</v>
      </c>
      <c r="C137" s="59" t="s">
        <v>212</v>
      </c>
      <c r="D137" s="55">
        <v>79053050</v>
      </c>
      <c r="E137" s="55">
        <v>3181913</v>
      </c>
      <c r="F137" s="55">
        <f t="shared" si="0"/>
        <v>75871137</v>
      </c>
      <c r="G137" s="127"/>
      <c r="H137"/>
      <c r="I137"/>
    </row>
    <row r="138" spans="1:9">
      <c r="A138" s="49">
        <v>320</v>
      </c>
      <c r="B138" s="61">
        <v>320</v>
      </c>
      <c r="C138" s="59" t="s">
        <v>213</v>
      </c>
      <c r="D138" s="55">
        <v>86275000</v>
      </c>
      <c r="E138" s="55">
        <v>7900000</v>
      </c>
      <c r="F138" s="55">
        <f t="shared" si="0"/>
        <v>78375000</v>
      </c>
      <c r="G138" s="127"/>
      <c r="H138"/>
      <c r="I138"/>
    </row>
    <row r="139" spans="1:9">
      <c r="A139" s="49">
        <v>330</v>
      </c>
      <c r="B139" s="61">
        <v>330</v>
      </c>
      <c r="C139" s="59" t="s">
        <v>214</v>
      </c>
      <c r="D139" s="55">
        <v>100101200</v>
      </c>
      <c r="E139" s="55">
        <v>23536600</v>
      </c>
      <c r="F139" s="55">
        <f t="shared" si="0"/>
        <v>76564600</v>
      </c>
      <c r="G139" s="127"/>
      <c r="H139"/>
      <c r="I139"/>
    </row>
    <row r="140" spans="1:9">
      <c r="A140" s="49">
        <v>340</v>
      </c>
      <c r="B140" s="61">
        <v>340</v>
      </c>
      <c r="C140" s="59" t="s">
        <v>215</v>
      </c>
      <c r="D140" s="55">
        <v>428505120</v>
      </c>
      <c r="E140" s="55">
        <v>104658305</v>
      </c>
      <c r="F140" s="55">
        <f t="shared" si="0"/>
        <v>323846815</v>
      </c>
      <c r="G140" s="127"/>
      <c r="H140"/>
      <c r="I140"/>
    </row>
    <row r="141" spans="1:9">
      <c r="A141" s="49">
        <v>350</v>
      </c>
      <c r="B141" s="61">
        <v>350</v>
      </c>
      <c r="C141" s="59" t="s">
        <v>216</v>
      </c>
      <c r="D141" s="55">
        <v>113796400</v>
      </c>
      <c r="E141" s="55">
        <v>18330700</v>
      </c>
      <c r="F141" s="55">
        <f t="shared" si="0"/>
        <v>95465700</v>
      </c>
      <c r="G141" s="127"/>
      <c r="H141"/>
      <c r="I141"/>
    </row>
    <row r="142" spans="1:9">
      <c r="A142" s="49">
        <v>360</v>
      </c>
      <c r="B142" s="61">
        <v>360</v>
      </c>
      <c r="C142" s="59" t="s">
        <v>217</v>
      </c>
      <c r="D142" s="55">
        <v>600000000</v>
      </c>
      <c r="E142" s="55">
        <v>62966588</v>
      </c>
      <c r="F142" s="55">
        <f t="shared" si="0"/>
        <v>537033412</v>
      </c>
      <c r="G142" s="127"/>
      <c r="H142"/>
      <c r="I142"/>
    </row>
    <row r="143" spans="1:9">
      <c r="A143" s="49">
        <v>390</v>
      </c>
      <c r="B143" s="61">
        <v>390</v>
      </c>
      <c r="C143" s="59" t="s">
        <v>218</v>
      </c>
      <c r="D143" s="55">
        <v>96829000</v>
      </c>
      <c r="E143" s="55">
        <v>4191000</v>
      </c>
      <c r="F143" s="55">
        <f t="shared" si="0"/>
        <v>92638000</v>
      </c>
      <c r="G143" s="127"/>
      <c r="H143"/>
      <c r="I143"/>
    </row>
    <row r="144" spans="1:9">
      <c r="A144" s="49">
        <v>500</v>
      </c>
      <c r="B144" s="61">
        <v>520</v>
      </c>
      <c r="C144" s="59" t="s">
        <v>219</v>
      </c>
      <c r="D144" s="55">
        <v>150000000</v>
      </c>
      <c r="E144" s="55">
        <v>0</v>
      </c>
      <c r="F144" s="55">
        <f t="shared" si="0"/>
        <v>150000000</v>
      </c>
      <c r="G144" s="127"/>
      <c r="H144"/>
      <c r="I144"/>
    </row>
    <row r="145" spans="1:9">
      <c r="A145" s="49"/>
      <c r="B145" s="61">
        <v>530</v>
      </c>
      <c r="C145" s="59" t="s">
        <v>220</v>
      </c>
      <c r="D145" s="55">
        <v>639072197</v>
      </c>
      <c r="E145" s="55">
        <v>309701507</v>
      </c>
      <c r="F145" s="55">
        <f t="shared" si="0"/>
        <v>329370690</v>
      </c>
      <c r="G145" s="127"/>
      <c r="H145"/>
      <c r="I145"/>
    </row>
    <row r="146" spans="1:9">
      <c r="A146" s="49"/>
      <c r="B146" s="61">
        <v>540</v>
      </c>
      <c r="C146" s="59" t="s">
        <v>221</v>
      </c>
      <c r="D146" s="55">
        <v>526643913</v>
      </c>
      <c r="E146" s="55">
        <v>218193349</v>
      </c>
      <c r="F146" s="55">
        <f t="shared" si="0"/>
        <v>308450564</v>
      </c>
      <c r="G146" s="127"/>
      <c r="H146"/>
      <c r="I146"/>
    </row>
    <row r="147" spans="1:9">
      <c r="A147" s="49"/>
      <c r="B147" s="61">
        <v>570</v>
      </c>
      <c r="C147" s="59" t="s">
        <v>222</v>
      </c>
      <c r="D147" s="55">
        <v>45164092</v>
      </c>
      <c r="E147" s="55">
        <v>36700000</v>
      </c>
      <c r="F147" s="55">
        <f t="shared" si="0"/>
        <v>8464092</v>
      </c>
      <c r="G147" s="127"/>
      <c r="H147"/>
      <c r="I147"/>
    </row>
    <row r="148" spans="1:9">
      <c r="A148" s="49">
        <v>800</v>
      </c>
      <c r="B148" s="61">
        <v>841</v>
      </c>
      <c r="C148" s="59" t="s">
        <v>223</v>
      </c>
      <c r="D148" s="55">
        <v>259200000</v>
      </c>
      <c r="E148" s="55">
        <v>48600000</v>
      </c>
      <c r="F148" s="55">
        <f t="shared" si="0"/>
        <v>210600000</v>
      </c>
      <c r="G148" s="127"/>
      <c r="H148"/>
      <c r="I148"/>
    </row>
    <row r="149" spans="1:9">
      <c r="A149" s="49"/>
      <c r="B149" s="61">
        <v>842</v>
      </c>
      <c r="C149" s="59" t="s">
        <v>224</v>
      </c>
      <c r="D149" s="55">
        <v>1527766736</v>
      </c>
      <c r="E149" s="55">
        <v>320000000</v>
      </c>
      <c r="F149" s="55">
        <f t="shared" si="0"/>
        <v>1207766736</v>
      </c>
      <c r="G149" s="127"/>
      <c r="H149"/>
      <c r="I149"/>
    </row>
    <row r="150" spans="1:9">
      <c r="A150" s="49"/>
      <c r="B150" s="61">
        <v>851</v>
      </c>
      <c r="C150" s="59" t="s">
        <v>225</v>
      </c>
      <c r="D150" s="55">
        <v>372249965</v>
      </c>
      <c r="E150" s="55">
        <v>0</v>
      </c>
      <c r="F150" s="55">
        <f t="shared" si="0"/>
        <v>372249965</v>
      </c>
      <c r="G150" s="127"/>
      <c r="H150"/>
      <c r="I150"/>
    </row>
    <row r="151" spans="1:9">
      <c r="A151" s="49"/>
      <c r="B151" s="61">
        <v>852</v>
      </c>
      <c r="C151" s="59" t="s">
        <v>226</v>
      </c>
      <c r="D151" s="55">
        <v>228000000</v>
      </c>
      <c r="E151" s="55">
        <v>0</v>
      </c>
      <c r="F151" s="55">
        <f t="shared" si="0"/>
        <v>228000000</v>
      </c>
      <c r="G151" s="127"/>
      <c r="H151"/>
      <c r="I151"/>
    </row>
    <row r="152" spans="1:9">
      <c r="A152" s="49">
        <v>900</v>
      </c>
      <c r="B152" s="61">
        <v>910</v>
      </c>
      <c r="C152" s="59" t="s">
        <v>227</v>
      </c>
      <c r="D152" s="55">
        <v>815860362</v>
      </c>
      <c r="E152" s="55">
        <v>263416280</v>
      </c>
      <c r="F152" s="55">
        <f t="shared" si="0"/>
        <v>552444082</v>
      </c>
      <c r="G152" s="128"/>
      <c r="H152"/>
      <c r="I152"/>
    </row>
    <row r="153" spans="1:9">
      <c r="A153" s="109" t="s">
        <v>228</v>
      </c>
      <c r="B153" s="109"/>
      <c r="C153" s="109"/>
      <c r="D153" s="63">
        <f>SUM(D113:D152)</f>
        <v>67216361637</v>
      </c>
      <c r="E153" s="63">
        <f>SUM(E113:E152)</f>
        <v>9202030652</v>
      </c>
      <c r="F153" s="63"/>
      <c r="G153" s="49"/>
      <c r="H153"/>
      <c r="I153"/>
    </row>
    <row r="154" spans="1:9">
      <c r="A154" s="30"/>
      <c r="B154" s="30"/>
      <c r="C154" s="30"/>
      <c r="D154" s="31"/>
      <c r="E154" s="31"/>
      <c r="F154" s="31"/>
      <c r="G154" s="18"/>
    </row>
    <row r="155" spans="1:9">
      <c r="A155" s="30"/>
      <c r="B155" s="30"/>
      <c r="C155" s="30"/>
      <c r="D155" s="31"/>
      <c r="E155" s="31"/>
      <c r="F155" s="31"/>
      <c r="G155" s="18"/>
    </row>
    <row r="156" spans="1:9">
      <c r="A156" s="30"/>
      <c r="B156" s="30"/>
      <c r="C156" s="30"/>
      <c r="D156" s="31"/>
      <c r="E156" s="31"/>
      <c r="F156" s="31"/>
      <c r="G156" s="18"/>
    </row>
    <row r="157" spans="1:9">
      <c r="A157" s="30"/>
      <c r="B157" s="30"/>
      <c r="C157" s="30"/>
      <c r="D157" s="31"/>
      <c r="E157" s="31"/>
      <c r="F157" s="31"/>
      <c r="G157" s="18"/>
    </row>
    <row r="158" spans="1:9">
      <c r="A158" s="30"/>
      <c r="B158" s="30"/>
      <c r="C158" s="30"/>
      <c r="D158" s="31"/>
      <c r="E158" s="31"/>
      <c r="F158" s="31"/>
      <c r="G158" s="18"/>
    </row>
    <row r="159" spans="1:9">
      <c r="A159" s="30"/>
      <c r="B159" s="30"/>
      <c r="C159" s="30"/>
      <c r="D159" s="31"/>
      <c r="E159" s="31"/>
      <c r="F159" s="31"/>
      <c r="G159" s="18"/>
    </row>
    <row r="160" spans="1:9">
      <c r="A160" s="30"/>
      <c r="B160" s="30"/>
      <c r="C160" s="30"/>
      <c r="D160" s="31"/>
      <c r="E160" s="31"/>
      <c r="F160" s="31"/>
      <c r="G160" s="18"/>
    </row>
    <row r="161" spans="1:7">
      <c r="A161" s="30"/>
      <c r="B161" s="30"/>
      <c r="C161" s="30"/>
      <c r="D161" s="31"/>
      <c r="E161" s="31"/>
      <c r="F161" s="31"/>
      <c r="G161" s="18"/>
    </row>
    <row r="162" spans="1:7">
      <c r="A162" s="30"/>
      <c r="B162" s="30"/>
      <c r="C162" s="30"/>
      <c r="D162" s="31"/>
      <c r="E162" s="31"/>
      <c r="F162" s="31"/>
      <c r="G162" s="18"/>
    </row>
    <row r="163" spans="1:7">
      <c r="A163" s="30"/>
      <c r="B163" s="30"/>
      <c r="C163" s="30"/>
      <c r="D163" s="31"/>
      <c r="E163" s="31"/>
      <c r="F163" s="31"/>
      <c r="G163" s="18"/>
    </row>
    <row r="164" spans="1:7">
      <c r="A164" s="30"/>
      <c r="B164" s="30"/>
      <c r="C164" s="30"/>
      <c r="D164" s="31"/>
      <c r="E164" s="31"/>
      <c r="F164" s="31"/>
      <c r="G164" s="18"/>
    </row>
    <row r="165" spans="1:7">
      <c r="A165" s="30"/>
      <c r="B165" s="30"/>
      <c r="C165" s="30"/>
      <c r="D165" s="31"/>
      <c r="E165" s="31"/>
      <c r="F165" s="31"/>
      <c r="G165" s="18"/>
    </row>
    <row r="166" spans="1:7">
      <c r="A166" s="30"/>
      <c r="B166" s="30"/>
      <c r="C166" s="30"/>
      <c r="D166" s="31"/>
      <c r="E166" s="31"/>
      <c r="F166" s="31"/>
      <c r="G166" s="18"/>
    </row>
    <row r="167" spans="1:7">
      <c r="A167" s="30"/>
      <c r="B167" s="30"/>
      <c r="C167" s="30"/>
      <c r="D167" s="31"/>
      <c r="E167" s="31"/>
      <c r="F167" s="31"/>
      <c r="G167" s="18"/>
    </row>
    <row r="168" spans="1:7">
      <c r="A168" s="30"/>
      <c r="B168" s="30"/>
      <c r="C168" s="30"/>
      <c r="D168" s="31"/>
      <c r="E168" s="31"/>
      <c r="F168" s="31"/>
      <c r="G168" s="18"/>
    </row>
    <row r="169" spans="1:7">
      <c r="A169" s="30"/>
      <c r="B169" s="30"/>
      <c r="C169" s="30"/>
      <c r="D169" s="31"/>
      <c r="E169" s="31"/>
      <c r="F169" s="31"/>
      <c r="G169" s="18"/>
    </row>
    <row r="170" spans="1:7">
      <c r="A170" s="30"/>
      <c r="B170" s="30"/>
      <c r="C170" s="30"/>
      <c r="D170" s="31"/>
      <c r="E170" s="31"/>
      <c r="F170" s="31"/>
      <c r="G170" s="18"/>
    </row>
    <row r="171" spans="1:7">
      <c r="A171" s="30"/>
      <c r="B171" s="30"/>
      <c r="C171" s="30"/>
      <c r="D171" s="31"/>
      <c r="E171" s="31"/>
      <c r="F171" s="31"/>
      <c r="G171" s="18"/>
    </row>
    <row r="172" spans="1:7">
      <c r="A172" s="30"/>
      <c r="B172" s="30"/>
      <c r="C172" s="30"/>
      <c r="D172" s="31"/>
      <c r="E172" s="31"/>
      <c r="F172" s="31"/>
      <c r="G172" s="18"/>
    </row>
    <row r="173" spans="1:7">
      <c r="A173" s="30"/>
      <c r="B173" s="30"/>
      <c r="C173" s="30"/>
      <c r="D173" s="31"/>
      <c r="E173" s="31"/>
      <c r="F173" s="31"/>
      <c r="G173" s="18"/>
    </row>
    <row r="174" spans="1:7">
      <c r="A174" s="30"/>
      <c r="B174" s="30"/>
      <c r="C174" s="30"/>
      <c r="D174" s="31"/>
      <c r="E174" s="31"/>
      <c r="F174" s="31"/>
      <c r="G174" s="18"/>
    </row>
    <row r="175" spans="1:7">
      <c r="A175" s="30"/>
      <c r="B175" s="30"/>
      <c r="C175" s="30"/>
      <c r="D175" s="31"/>
      <c r="E175" s="31"/>
      <c r="F175" s="31"/>
      <c r="G175" s="18"/>
    </row>
    <row r="176" spans="1:7">
      <c r="A176" s="30"/>
      <c r="B176" s="30"/>
      <c r="C176" s="30"/>
      <c r="D176" s="31"/>
      <c r="E176" s="31"/>
      <c r="F176" s="31"/>
      <c r="G176" s="18"/>
    </row>
    <row r="177" spans="1:7">
      <c r="A177" s="30"/>
      <c r="B177" s="30"/>
      <c r="C177" s="30"/>
      <c r="D177" s="31"/>
      <c r="E177" s="31"/>
      <c r="F177" s="31"/>
      <c r="G177" s="18"/>
    </row>
    <row r="178" spans="1:7">
      <c r="A178" s="30"/>
      <c r="B178" s="30"/>
      <c r="C178" s="30"/>
      <c r="D178" s="31"/>
      <c r="E178" s="31"/>
      <c r="F178" s="31"/>
      <c r="G178" s="18"/>
    </row>
    <row r="179" spans="1:7">
      <c r="A179" s="30"/>
      <c r="B179" s="30"/>
      <c r="C179" s="30"/>
      <c r="D179" s="31"/>
      <c r="E179" s="31"/>
      <c r="F179" s="31"/>
      <c r="G179" s="18"/>
    </row>
    <row r="180" spans="1:7">
      <c r="A180" s="30"/>
      <c r="B180" s="30"/>
      <c r="C180" s="30"/>
      <c r="D180" s="31"/>
      <c r="E180" s="31"/>
      <c r="F180" s="31"/>
      <c r="G180" s="18"/>
    </row>
    <row r="181" spans="1:7">
      <c r="A181" s="30"/>
      <c r="B181" s="30"/>
      <c r="C181" s="30"/>
      <c r="D181" s="31"/>
      <c r="E181" s="31"/>
      <c r="F181" s="31"/>
      <c r="G181" s="18"/>
    </row>
    <row r="182" spans="1:7">
      <c r="A182" s="30"/>
      <c r="B182" s="30"/>
      <c r="C182" s="30"/>
      <c r="D182" s="31"/>
      <c r="E182" s="31"/>
      <c r="F182" s="31"/>
      <c r="G182" s="18"/>
    </row>
    <row r="183" spans="1:7">
      <c r="A183" s="30"/>
      <c r="B183" s="30"/>
      <c r="C183" s="30"/>
      <c r="D183" s="31"/>
      <c r="E183" s="31"/>
      <c r="F183" s="31"/>
      <c r="G183" s="18"/>
    </row>
    <row r="184" spans="1:7">
      <c r="A184" s="30"/>
      <c r="B184" s="30"/>
      <c r="C184" s="30"/>
      <c r="D184" s="31"/>
      <c r="E184" s="31"/>
      <c r="F184" s="31"/>
      <c r="G184" s="18"/>
    </row>
    <row r="185" spans="1:7">
      <c r="A185" s="30"/>
      <c r="B185" s="30"/>
      <c r="C185" s="30"/>
      <c r="D185" s="31"/>
      <c r="E185" s="31"/>
      <c r="F185" s="31"/>
      <c r="G185" s="18"/>
    </row>
    <row r="186" spans="1:7">
      <c r="A186" s="30"/>
      <c r="B186" s="30"/>
      <c r="C186" s="30"/>
      <c r="D186" s="31"/>
      <c r="E186" s="31"/>
      <c r="F186" s="31"/>
      <c r="G186" s="18"/>
    </row>
    <row r="187" spans="1:7">
      <c r="A187" s="30"/>
      <c r="B187" s="30"/>
      <c r="C187" s="30"/>
      <c r="D187" s="31"/>
      <c r="E187" s="31"/>
      <c r="F187" s="31"/>
      <c r="G187" s="18"/>
    </row>
    <row r="188" spans="1:7">
      <c r="A188" s="30"/>
      <c r="B188" s="30"/>
      <c r="C188" s="30"/>
      <c r="D188" s="31"/>
      <c r="E188" s="31"/>
      <c r="F188" s="31"/>
      <c r="G188" s="18"/>
    </row>
    <row r="189" spans="1:7">
      <c r="A189" s="30"/>
      <c r="B189" s="30"/>
      <c r="C189" s="30"/>
      <c r="D189" s="31"/>
      <c r="E189" s="31"/>
      <c r="F189" s="31"/>
      <c r="G189" s="18"/>
    </row>
    <row r="190" spans="1:7">
      <c r="A190" s="30"/>
      <c r="B190" s="30"/>
      <c r="C190" s="30"/>
      <c r="D190" s="31"/>
      <c r="E190" s="31"/>
      <c r="F190" s="31"/>
      <c r="G190" s="18"/>
    </row>
    <row r="191" spans="1:7">
      <c r="A191" s="30"/>
      <c r="B191" s="30"/>
      <c r="C191" s="30"/>
      <c r="D191" s="31"/>
      <c r="E191" s="31"/>
      <c r="F191" s="31"/>
      <c r="G191" s="18"/>
    </row>
    <row r="192" spans="1:7">
      <c r="A192" s="30"/>
      <c r="B192" s="30"/>
      <c r="C192" s="30"/>
      <c r="D192" s="31"/>
      <c r="E192" s="31"/>
      <c r="F192" s="31"/>
      <c r="G192" s="18"/>
    </row>
    <row r="193" spans="1:7">
      <c r="A193" s="30"/>
      <c r="B193" s="30"/>
      <c r="C193" s="30"/>
      <c r="D193" s="31"/>
      <c r="E193" s="31"/>
      <c r="F193" s="31"/>
      <c r="G193" s="18"/>
    </row>
    <row r="194" spans="1:7">
      <c r="A194" s="30"/>
      <c r="B194" s="30"/>
      <c r="C194" s="30"/>
      <c r="D194" s="31"/>
      <c r="E194" s="31"/>
      <c r="F194" s="31"/>
      <c r="G194" s="18"/>
    </row>
    <row r="195" spans="1:7">
      <c r="A195" s="30"/>
      <c r="B195" s="30"/>
      <c r="C195" s="30"/>
      <c r="D195" s="31"/>
      <c r="E195" s="31"/>
      <c r="F195" s="31"/>
      <c r="G195" s="18"/>
    </row>
    <row r="196" spans="1:7">
      <c r="A196" s="30"/>
      <c r="B196" s="30"/>
      <c r="C196" s="30"/>
      <c r="D196" s="31"/>
      <c r="E196" s="31"/>
      <c r="F196" s="31"/>
      <c r="G196" s="18"/>
    </row>
    <row r="197" spans="1:7">
      <c r="A197" s="30"/>
      <c r="B197" s="30"/>
      <c r="C197" s="30"/>
      <c r="D197" s="31"/>
      <c r="E197" s="31"/>
      <c r="F197" s="31"/>
      <c r="G197" s="18"/>
    </row>
    <row r="198" spans="1:7">
      <c r="A198" s="30"/>
      <c r="B198" s="30"/>
      <c r="C198" s="30"/>
      <c r="D198" s="31"/>
      <c r="E198" s="31"/>
      <c r="F198" s="31"/>
      <c r="G198" s="18"/>
    </row>
    <row r="200" spans="1:7">
      <c r="A200" s="10" t="s">
        <v>64</v>
      </c>
    </row>
    <row r="201" spans="1:7">
      <c r="A201" s="7" t="s">
        <v>229</v>
      </c>
      <c r="B201" s="7" t="s">
        <v>65</v>
      </c>
      <c r="C201" s="7" t="s">
        <v>66</v>
      </c>
      <c r="D201" s="7" t="s">
        <v>67</v>
      </c>
      <c r="E201" s="21" t="s">
        <v>68</v>
      </c>
      <c r="F201" s="22"/>
    </row>
    <row r="202" spans="1:7" ht="30">
      <c r="A202" s="40">
        <v>1</v>
      </c>
      <c r="B202" s="40" t="s">
        <v>230</v>
      </c>
      <c r="C202" s="64">
        <v>39505050</v>
      </c>
      <c r="D202" s="40" t="s">
        <v>231</v>
      </c>
      <c r="E202" s="52"/>
      <c r="F202" s="22"/>
    </row>
    <row r="203" spans="1:7" ht="30">
      <c r="A203" s="40">
        <v>1</v>
      </c>
      <c r="B203" s="40" t="s">
        <v>232</v>
      </c>
      <c r="C203" s="64">
        <v>3400000</v>
      </c>
      <c r="D203" s="40" t="s">
        <v>233</v>
      </c>
      <c r="E203" s="52"/>
      <c r="F203" s="22"/>
    </row>
    <row r="204" spans="1:7" ht="30">
      <c r="A204" s="40">
        <v>1</v>
      </c>
      <c r="B204" s="40" t="s">
        <v>234</v>
      </c>
      <c r="C204" s="64">
        <v>998000</v>
      </c>
      <c r="D204" s="40" t="s">
        <v>233</v>
      </c>
      <c r="E204" s="52"/>
    </row>
    <row r="205" spans="1:7" ht="30">
      <c r="A205" s="40">
        <v>1</v>
      </c>
      <c r="B205" s="40" t="s">
        <v>235</v>
      </c>
      <c r="C205" s="64">
        <v>1180000</v>
      </c>
      <c r="D205" s="40" t="s">
        <v>233</v>
      </c>
      <c r="E205" s="52"/>
    </row>
    <row r="206" spans="1:7" ht="30">
      <c r="A206" s="40">
        <v>5</v>
      </c>
      <c r="B206" s="40" t="s">
        <v>236</v>
      </c>
      <c r="C206" s="64">
        <f>531000*5</f>
        <v>2655000</v>
      </c>
      <c r="D206" s="40" t="s">
        <v>233</v>
      </c>
      <c r="E206" s="52"/>
    </row>
    <row r="207" spans="1:7" ht="30">
      <c r="A207" s="40">
        <v>40</v>
      </c>
      <c r="B207" s="40" t="s">
        <v>237</v>
      </c>
      <c r="C207" s="64">
        <f>1537250*40</f>
        <v>61490000</v>
      </c>
      <c r="D207" s="40" t="s">
        <v>238</v>
      </c>
      <c r="E207" s="52"/>
    </row>
    <row r="208" spans="1:7" ht="30">
      <c r="A208" s="40">
        <v>10</v>
      </c>
      <c r="B208" s="40" t="s">
        <v>239</v>
      </c>
      <c r="C208" s="64">
        <f>2392240*10</f>
        <v>23922400</v>
      </c>
      <c r="D208" s="40" t="s">
        <v>240</v>
      </c>
      <c r="E208" s="52"/>
    </row>
    <row r="209" spans="1:6" ht="45">
      <c r="A209" s="40">
        <v>2</v>
      </c>
      <c r="B209" s="40" t="s">
        <v>241</v>
      </c>
      <c r="C209" s="64">
        <f>1283750*2</f>
        <v>2567500</v>
      </c>
      <c r="D209" s="40" t="s">
        <v>242</v>
      </c>
      <c r="E209" s="52"/>
    </row>
    <row r="210" spans="1:6" ht="45">
      <c r="A210" s="40">
        <v>30</v>
      </c>
      <c r="B210" s="40" t="s">
        <v>243</v>
      </c>
      <c r="C210" s="64">
        <f>639059*30</f>
        <v>19171770</v>
      </c>
      <c r="D210" s="40" t="s">
        <v>244</v>
      </c>
      <c r="E210" s="52"/>
      <c r="F210" s="11"/>
    </row>
    <row r="211" spans="1:6" ht="45">
      <c r="A211" s="40">
        <v>30</v>
      </c>
      <c r="B211" s="40" t="s">
        <v>245</v>
      </c>
      <c r="C211" s="64">
        <f>375916*30</f>
        <v>11277480</v>
      </c>
      <c r="D211" s="40" t="s">
        <v>246</v>
      </c>
      <c r="E211" s="52"/>
    </row>
    <row r="212" spans="1:6" ht="30">
      <c r="A212" s="40">
        <v>1</v>
      </c>
      <c r="B212" s="40" t="s">
        <v>247</v>
      </c>
      <c r="C212" s="64">
        <v>5567639</v>
      </c>
      <c r="D212" s="40" t="s">
        <v>248</v>
      </c>
      <c r="E212" s="52"/>
    </row>
    <row r="213" spans="1:6" ht="30">
      <c r="A213" s="40">
        <v>3</v>
      </c>
      <c r="B213" s="40" t="s">
        <v>249</v>
      </c>
      <c r="C213" s="64">
        <f>612000*3</f>
        <v>1836000</v>
      </c>
      <c r="D213" s="40" t="s">
        <v>250</v>
      </c>
      <c r="E213" s="52"/>
    </row>
    <row r="214" spans="1:6" ht="30">
      <c r="A214" s="40">
        <v>1</v>
      </c>
      <c r="B214" s="40" t="s">
        <v>251</v>
      </c>
      <c r="C214" s="64">
        <v>390000</v>
      </c>
      <c r="D214" s="40" t="s">
        <v>252</v>
      </c>
      <c r="E214" s="52"/>
    </row>
    <row r="215" spans="1:6">
      <c r="A215" s="40">
        <v>1</v>
      </c>
      <c r="B215" s="40" t="s">
        <v>253</v>
      </c>
      <c r="C215" s="64">
        <v>1200000</v>
      </c>
      <c r="D215" s="40" t="s">
        <v>254</v>
      </c>
      <c r="E215" s="52"/>
    </row>
    <row r="216" spans="1:6">
      <c r="A216" s="40">
        <v>1</v>
      </c>
      <c r="B216" s="40" t="s">
        <v>366</v>
      </c>
      <c r="C216" s="64">
        <f>156500000+109132856+500000000+5640000+221900000+6050500000+70000000+15413950+20656350</f>
        <v>7149743156</v>
      </c>
      <c r="D216" s="143" t="s">
        <v>367</v>
      </c>
      <c r="E216" s="132" t="s">
        <v>364</v>
      </c>
    </row>
    <row r="217" spans="1:6">
      <c r="A217" s="40">
        <v>2</v>
      </c>
      <c r="B217" s="40" t="s">
        <v>368</v>
      </c>
      <c r="C217" s="64">
        <f>483000000+340000000</f>
        <v>823000000</v>
      </c>
      <c r="D217" s="144"/>
      <c r="E217" s="163"/>
    </row>
    <row r="218" spans="1:6">
      <c r="A218" s="40">
        <v>3</v>
      </c>
      <c r="B218" s="40" t="s">
        <v>369</v>
      </c>
      <c r="C218" s="64">
        <f>23705000+113895300+16400000+135459152+51025000+25051500+5492050+17170000+12384950</f>
        <v>400582952</v>
      </c>
      <c r="D218" s="145"/>
      <c r="E218" s="156"/>
    </row>
    <row r="219" spans="1:6" ht="375">
      <c r="A219" s="88">
        <v>3</v>
      </c>
      <c r="B219" s="88" t="s">
        <v>407</v>
      </c>
      <c r="C219" s="88" t="s">
        <v>300</v>
      </c>
      <c r="D219" s="89" t="s">
        <v>301</v>
      </c>
      <c r="E219" s="90" t="s">
        <v>302</v>
      </c>
    </row>
    <row r="220" spans="1:6" ht="36">
      <c r="A220" s="40">
        <v>1</v>
      </c>
      <c r="B220" s="91" t="s">
        <v>408</v>
      </c>
      <c r="C220" s="92" t="s">
        <v>409</v>
      </c>
      <c r="D220" s="91" t="s">
        <v>410</v>
      </c>
      <c r="E220" s="126" t="s">
        <v>421</v>
      </c>
    </row>
    <row r="221" spans="1:6" ht="48">
      <c r="A221" s="40">
        <v>1</v>
      </c>
      <c r="B221" s="91" t="s">
        <v>411</v>
      </c>
      <c r="C221" s="92" t="s">
        <v>409</v>
      </c>
      <c r="D221" s="91" t="s">
        <v>412</v>
      </c>
      <c r="E221" s="127"/>
    </row>
    <row r="222" spans="1:6" ht="24">
      <c r="A222" s="40">
        <v>1</v>
      </c>
      <c r="B222" s="91" t="s">
        <v>413</v>
      </c>
      <c r="C222" s="92" t="s">
        <v>409</v>
      </c>
      <c r="D222" s="91" t="s">
        <v>414</v>
      </c>
      <c r="E222" s="127"/>
    </row>
    <row r="223" spans="1:6" ht="60">
      <c r="A223" s="40">
        <v>1</v>
      </c>
      <c r="B223" s="91" t="s">
        <v>415</v>
      </c>
      <c r="C223" s="92" t="s">
        <v>409</v>
      </c>
      <c r="D223" s="91" t="s">
        <v>416</v>
      </c>
      <c r="E223" s="127"/>
    </row>
    <row r="224" spans="1:6">
      <c r="A224" s="40">
        <v>1</v>
      </c>
      <c r="B224" s="91" t="s">
        <v>304</v>
      </c>
      <c r="C224" s="92" t="s">
        <v>409</v>
      </c>
      <c r="D224" s="91" t="s">
        <v>417</v>
      </c>
      <c r="E224" s="127"/>
    </row>
    <row r="225" spans="1:5" ht="48">
      <c r="A225" s="40">
        <v>1</v>
      </c>
      <c r="B225" s="93" t="s">
        <v>418</v>
      </c>
      <c r="C225" s="94" t="s">
        <v>419</v>
      </c>
      <c r="D225" s="93" t="s">
        <v>420</v>
      </c>
      <c r="E225" s="128"/>
    </row>
    <row r="226" spans="1:5" ht="30">
      <c r="A226" s="88"/>
      <c r="B226" s="99" t="s">
        <v>423</v>
      </c>
      <c r="C226" s="99" t="s">
        <v>424</v>
      </c>
      <c r="D226" s="99" t="s">
        <v>425</v>
      </c>
      <c r="E226" s="98"/>
    </row>
    <row r="227" spans="1:5" ht="30">
      <c r="A227" s="88"/>
      <c r="B227" s="99" t="s">
        <v>426</v>
      </c>
      <c r="C227" s="99" t="s">
        <v>424</v>
      </c>
      <c r="D227" s="100" t="s">
        <v>427</v>
      </c>
      <c r="E227" s="98"/>
    </row>
    <row r="228" spans="1:5" ht="45">
      <c r="A228" s="88"/>
      <c r="B228" s="99" t="s">
        <v>428</v>
      </c>
      <c r="C228" s="99" t="s">
        <v>424</v>
      </c>
      <c r="D228" s="100" t="s">
        <v>429</v>
      </c>
      <c r="E228" s="98"/>
    </row>
    <row r="229" spans="1:5" ht="30">
      <c r="A229" s="88"/>
      <c r="B229" s="99" t="s">
        <v>430</v>
      </c>
      <c r="C229" s="99" t="s">
        <v>424</v>
      </c>
      <c r="D229" s="100" t="s">
        <v>431</v>
      </c>
      <c r="E229" s="98"/>
    </row>
    <row r="230" spans="1:5" ht="60">
      <c r="A230" s="88"/>
      <c r="B230" s="99" t="s">
        <v>432</v>
      </c>
      <c r="C230" s="99" t="s">
        <v>424</v>
      </c>
      <c r="D230" s="100" t="s">
        <v>433</v>
      </c>
      <c r="E230" s="98"/>
    </row>
    <row r="231" spans="1:5" ht="45">
      <c r="A231" s="88"/>
      <c r="B231" s="99" t="s">
        <v>434</v>
      </c>
      <c r="C231" s="99" t="s">
        <v>424</v>
      </c>
      <c r="D231" s="100" t="s">
        <v>435</v>
      </c>
      <c r="E231" s="98"/>
    </row>
    <row r="232" spans="1:5" ht="45">
      <c r="A232" s="88"/>
      <c r="B232" s="99" t="s">
        <v>436</v>
      </c>
      <c r="C232" s="99" t="s">
        <v>424</v>
      </c>
      <c r="D232" s="100" t="s">
        <v>437</v>
      </c>
      <c r="E232" s="98"/>
    </row>
    <row r="233" spans="1:5" ht="75">
      <c r="A233" s="88"/>
      <c r="B233" s="99" t="s">
        <v>438</v>
      </c>
      <c r="C233" s="99" t="s">
        <v>424</v>
      </c>
      <c r="D233" s="100" t="s">
        <v>439</v>
      </c>
      <c r="E233" s="98"/>
    </row>
    <row r="234" spans="1:5" ht="90">
      <c r="A234" s="88"/>
      <c r="B234" s="99" t="s">
        <v>440</v>
      </c>
      <c r="C234" s="99" t="s">
        <v>424</v>
      </c>
      <c r="D234" s="100" t="s">
        <v>441</v>
      </c>
      <c r="E234" s="98"/>
    </row>
    <row r="235" spans="1:5" ht="90">
      <c r="A235" s="88"/>
      <c r="B235" s="99" t="s">
        <v>442</v>
      </c>
      <c r="C235" s="99" t="s">
        <v>424</v>
      </c>
      <c r="D235" s="100" t="s">
        <v>443</v>
      </c>
      <c r="E235" s="98"/>
    </row>
    <row r="236" spans="1:5" ht="45">
      <c r="A236" s="88"/>
      <c r="B236" s="99" t="s">
        <v>444</v>
      </c>
      <c r="C236" s="99" t="s">
        <v>424</v>
      </c>
      <c r="D236" s="100" t="s">
        <v>445</v>
      </c>
      <c r="E236" s="98"/>
    </row>
    <row r="237" spans="1:5" ht="30">
      <c r="A237" s="88"/>
      <c r="B237" s="99" t="s">
        <v>446</v>
      </c>
      <c r="C237" s="99" t="s">
        <v>424</v>
      </c>
      <c r="D237" s="100" t="s">
        <v>447</v>
      </c>
      <c r="E237" s="98"/>
    </row>
    <row r="238" spans="1:5" ht="30">
      <c r="A238" s="88"/>
      <c r="B238" s="99" t="s">
        <v>448</v>
      </c>
      <c r="C238" s="99" t="s">
        <v>424</v>
      </c>
      <c r="D238" s="100" t="s">
        <v>449</v>
      </c>
      <c r="E238" s="98"/>
    </row>
    <row r="239" spans="1:5">
      <c r="A239" s="87"/>
      <c r="B239" s="96"/>
      <c r="C239" s="97"/>
      <c r="D239" s="96"/>
      <c r="E239" s="98"/>
    </row>
    <row r="240" spans="1:5">
      <c r="A240" s="23"/>
      <c r="B240" s="23"/>
      <c r="C240" s="23"/>
      <c r="D240" s="24"/>
    </row>
    <row r="241" spans="1:5">
      <c r="A241" s="10" t="s">
        <v>69</v>
      </c>
    </row>
    <row r="242" spans="1:5">
      <c r="A242" s="10" t="s">
        <v>70</v>
      </c>
    </row>
    <row r="243" spans="1:5">
      <c r="A243" s="20" t="s">
        <v>33</v>
      </c>
      <c r="B243" s="20" t="s">
        <v>71</v>
      </c>
      <c r="C243" s="20" t="s">
        <v>34</v>
      </c>
      <c r="D243" s="20" t="s">
        <v>72</v>
      </c>
      <c r="E243" s="20" t="s">
        <v>73</v>
      </c>
    </row>
    <row r="244" spans="1:5" ht="120">
      <c r="A244" s="65">
        <v>1</v>
      </c>
      <c r="B244" s="65" t="s">
        <v>157</v>
      </c>
      <c r="C244" s="65" t="s">
        <v>163</v>
      </c>
      <c r="D244" s="65" t="s">
        <v>169</v>
      </c>
      <c r="E244" s="66" t="s">
        <v>173</v>
      </c>
    </row>
    <row r="245" spans="1:5" ht="60">
      <c r="A245" s="65">
        <v>2</v>
      </c>
      <c r="B245" s="65" t="s">
        <v>158</v>
      </c>
      <c r="C245" s="65" t="s">
        <v>164</v>
      </c>
      <c r="D245" s="3" t="s">
        <v>170</v>
      </c>
      <c r="E245" s="66" t="s">
        <v>174</v>
      </c>
    </row>
    <row r="246" spans="1:5" ht="75">
      <c r="A246" s="33">
        <v>3</v>
      </c>
      <c r="B246" s="65" t="s">
        <v>159</v>
      </c>
      <c r="C246" s="65" t="s">
        <v>165</v>
      </c>
      <c r="D246" s="3" t="s">
        <v>170</v>
      </c>
      <c r="E246" s="66" t="s">
        <v>175</v>
      </c>
    </row>
    <row r="247" spans="1:5" ht="90">
      <c r="A247" s="33">
        <v>4</v>
      </c>
      <c r="B247" s="65" t="s">
        <v>160</v>
      </c>
      <c r="C247" s="3" t="s">
        <v>166</v>
      </c>
      <c r="D247" s="3" t="s">
        <v>170</v>
      </c>
      <c r="E247" s="66" t="s">
        <v>176</v>
      </c>
    </row>
    <row r="248" spans="1:5" ht="105">
      <c r="A248" s="33">
        <v>5</v>
      </c>
      <c r="B248" s="65" t="s">
        <v>161</v>
      </c>
      <c r="C248" s="3" t="s">
        <v>167</v>
      </c>
      <c r="D248" s="3" t="s">
        <v>171</v>
      </c>
      <c r="E248" s="66" t="s">
        <v>177</v>
      </c>
    </row>
    <row r="249" spans="1:5" ht="120">
      <c r="A249" s="33">
        <v>6</v>
      </c>
      <c r="B249" s="65" t="s">
        <v>162</v>
      </c>
      <c r="C249" s="3" t="s">
        <v>168</v>
      </c>
      <c r="D249" s="3" t="s">
        <v>172</v>
      </c>
      <c r="E249" s="66" t="s">
        <v>178</v>
      </c>
    </row>
    <row r="250" spans="1:5" ht="135">
      <c r="A250" s="33">
        <v>7</v>
      </c>
      <c r="B250" s="3" t="s">
        <v>370</v>
      </c>
      <c r="C250" s="3" t="s">
        <v>371</v>
      </c>
      <c r="D250" s="3" t="s">
        <v>372</v>
      </c>
      <c r="E250" s="3" t="s">
        <v>303</v>
      </c>
    </row>
    <row r="251" spans="1:5" ht="30">
      <c r="A251" s="33">
        <v>8</v>
      </c>
      <c r="B251" s="46" t="s">
        <v>316</v>
      </c>
      <c r="C251" s="46" t="s">
        <v>317</v>
      </c>
      <c r="D251" s="46" t="s">
        <v>318</v>
      </c>
      <c r="E251" s="46" t="s">
        <v>373</v>
      </c>
    </row>
    <row r="252" spans="1:5" ht="45">
      <c r="A252" s="33">
        <v>9</v>
      </c>
      <c r="B252" s="46" t="s">
        <v>319</v>
      </c>
      <c r="C252" s="46" t="s">
        <v>320</v>
      </c>
      <c r="D252" s="69" t="s">
        <v>318</v>
      </c>
      <c r="E252" s="46" t="s">
        <v>374</v>
      </c>
    </row>
    <row r="253" spans="1:5" ht="29.25" customHeight="1">
      <c r="A253" s="129">
        <v>10</v>
      </c>
      <c r="B253" s="164" t="s">
        <v>375</v>
      </c>
      <c r="C253" s="164" t="s">
        <v>376</v>
      </c>
      <c r="D253" s="165" t="s">
        <v>318</v>
      </c>
      <c r="E253" s="58" t="s">
        <v>377</v>
      </c>
    </row>
    <row r="254" spans="1:5">
      <c r="A254" s="129"/>
      <c r="B254" s="164"/>
      <c r="C254" s="164"/>
      <c r="D254" s="165"/>
      <c r="E254" s="58" t="s">
        <v>378</v>
      </c>
    </row>
    <row r="255" spans="1:5">
      <c r="A255" s="129"/>
      <c r="B255" s="164"/>
      <c r="C255" s="164"/>
      <c r="D255" s="165"/>
      <c r="E255" s="58" t="s">
        <v>379</v>
      </c>
    </row>
    <row r="256" spans="1:5" ht="30">
      <c r="A256" s="129"/>
      <c r="B256" s="164"/>
      <c r="C256" s="164"/>
      <c r="D256" s="165"/>
      <c r="E256" s="58" t="s">
        <v>380</v>
      </c>
    </row>
    <row r="257" spans="1:5">
      <c r="B257" s="45"/>
      <c r="C257" s="45"/>
      <c r="D257" s="67"/>
      <c r="E257" s="68"/>
    </row>
    <row r="258" spans="1:5">
      <c r="A258" s="10" t="s">
        <v>74</v>
      </c>
    </row>
    <row r="259" spans="1:5">
      <c r="A259" s="20" t="s">
        <v>75</v>
      </c>
      <c r="B259" s="20" t="s">
        <v>76</v>
      </c>
      <c r="C259" s="20" t="s">
        <v>77</v>
      </c>
      <c r="D259" s="20" t="s">
        <v>68</v>
      </c>
      <c r="E259" s="28" t="s">
        <v>78</v>
      </c>
    </row>
    <row r="260" spans="1:5" ht="45">
      <c r="A260" s="8" t="s">
        <v>179</v>
      </c>
      <c r="B260" s="8" t="s">
        <v>180</v>
      </c>
      <c r="C260" s="8" t="s">
        <v>181</v>
      </c>
      <c r="D260" s="4" t="s">
        <v>182</v>
      </c>
      <c r="E260" s="4" t="s">
        <v>183</v>
      </c>
    </row>
    <row r="261" spans="1:5">
      <c r="A261" s="24"/>
      <c r="B261" s="24"/>
      <c r="C261" s="24"/>
      <c r="D261" s="24"/>
    </row>
    <row r="262" spans="1:5">
      <c r="A262" s="10" t="s">
        <v>79</v>
      </c>
    </row>
    <row r="263" spans="1:5">
      <c r="A263" s="20" t="s">
        <v>80</v>
      </c>
      <c r="B263" s="20" t="s">
        <v>81</v>
      </c>
      <c r="C263" s="20" t="s">
        <v>34</v>
      </c>
      <c r="D263" s="20" t="s">
        <v>82</v>
      </c>
      <c r="E263" s="20" t="s">
        <v>68</v>
      </c>
    </row>
    <row r="264" spans="1:5" ht="15.75" thickBot="1">
      <c r="A264" s="70" t="s">
        <v>381</v>
      </c>
      <c r="B264" s="71" t="s">
        <v>381</v>
      </c>
      <c r="C264" s="71" t="s">
        <v>381</v>
      </c>
      <c r="D264" s="71" t="s">
        <v>381</v>
      </c>
      <c r="E264" s="71" t="s">
        <v>381</v>
      </c>
    </row>
    <row r="265" spans="1:5">
      <c r="A265" s="73" t="s">
        <v>382</v>
      </c>
      <c r="B265" s="72"/>
      <c r="C265" s="72"/>
      <c r="D265" s="72"/>
      <c r="E265" s="72"/>
    </row>
    <row r="267" spans="1:5">
      <c r="A267" s="11" t="s">
        <v>83</v>
      </c>
    </row>
    <row r="269" spans="1:5">
      <c r="A269" s="11" t="s">
        <v>84</v>
      </c>
    </row>
    <row r="270" spans="1:5">
      <c r="A270" s="19" t="s">
        <v>305</v>
      </c>
      <c r="B270" s="13"/>
      <c r="C270" s="13"/>
    </row>
    <row r="271" spans="1:5" ht="15.75" thickBot="1">
      <c r="A271" s="19" t="s">
        <v>85</v>
      </c>
      <c r="B271" s="19" t="s">
        <v>34</v>
      </c>
      <c r="C271" s="20" t="s">
        <v>86</v>
      </c>
    </row>
    <row r="272" spans="1:5" ht="45.75" thickBot="1">
      <c r="A272" s="74" t="s">
        <v>383</v>
      </c>
      <c r="B272" s="74" t="s">
        <v>306</v>
      </c>
      <c r="C272" s="75" t="s">
        <v>307</v>
      </c>
    </row>
    <row r="273" spans="1:3" ht="30.75" thickBot="1">
      <c r="A273" s="76" t="s">
        <v>384</v>
      </c>
      <c r="B273" s="74" t="s">
        <v>308</v>
      </c>
      <c r="C273" s="75" t="s">
        <v>309</v>
      </c>
    </row>
    <row r="274" spans="1:3" ht="30">
      <c r="A274" s="76" t="s">
        <v>385</v>
      </c>
      <c r="B274" s="74" t="s">
        <v>310</v>
      </c>
      <c r="C274" s="75" t="s">
        <v>309</v>
      </c>
    </row>
    <row r="275" spans="1:3">
      <c r="A275" s="76" t="s">
        <v>311</v>
      </c>
      <c r="B275" s="49"/>
      <c r="C275" s="49"/>
    </row>
    <row r="276" spans="1:3" ht="15.75" thickBot="1">
      <c r="A276" s="76" t="s">
        <v>85</v>
      </c>
      <c r="B276" s="49" t="s">
        <v>34</v>
      </c>
      <c r="C276" s="77" t="s">
        <v>86</v>
      </c>
    </row>
    <row r="277" spans="1:3" ht="60.75" thickBot="1">
      <c r="A277" s="76" t="s">
        <v>386</v>
      </c>
      <c r="B277" s="74" t="s">
        <v>387</v>
      </c>
      <c r="C277" s="75" t="s">
        <v>312</v>
      </c>
    </row>
    <row r="278" spans="1:3" ht="60">
      <c r="A278" s="76" t="s">
        <v>388</v>
      </c>
      <c r="B278" s="74" t="s">
        <v>389</v>
      </c>
      <c r="C278" s="75" t="s">
        <v>312</v>
      </c>
    </row>
    <row r="279" spans="1:3">
      <c r="A279" s="76" t="s">
        <v>87</v>
      </c>
      <c r="B279" s="49"/>
      <c r="C279" s="49"/>
    </row>
    <row r="280" spans="1:3">
      <c r="A280" s="76" t="s">
        <v>85</v>
      </c>
      <c r="B280" s="49" t="s">
        <v>34</v>
      </c>
      <c r="C280" s="78" t="s">
        <v>86</v>
      </c>
    </row>
    <row r="281" spans="1:3">
      <c r="A281" s="76" t="s">
        <v>313</v>
      </c>
      <c r="B281" s="49"/>
      <c r="C281" s="49"/>
    </row>
    <row r="282" spans="1:3">
      <c r="A282" s="76" t="s">
        <v>314</v>
      </c>
      <c r="B282" s="49"/>
      <c r="C282" s="49"/>
    </row>
    <row r="283" spans="1:3">
      <c r="A283" s="76" t="s">
        <v>85</v>
      </c>
      <c r="B283" s="49" t="s">
        <v>34</v>
      </c>
      <c r="C283" s="78" t="s">
        <v>86</v>
      </c>
    </row>
    <row r="284" spans="1:3">
      <c r="A284" s="76" t="s">
        <v>313</v>
      </c>
      <c r="B284" s="49"/>
      <c r="C284" s="49"/>
    </row>
    <row r="286" spans="1:3">
      <c r="A286" s="11" t="s">
        <v>88</v>
      </c>
    </row>
    <row r="287" spans="1:3">
      <c r="A287" s="16" t="s">
        <v>5</v>
      </c>
      <c r="B287" s="16" t="s">
        <v>89</v>
      </c>
      <c r="C287" s="8" t="s">
        <v>90</v>
      </c>
    </row>
    <row r="288" spans="1:3">
      <c r="A288" s="13"/>
      <c r="B288" s="13"/>
      <c r="C288" s="13"/>
    </row>
    <row r="289" spans="1:6">
      <c r="F289" s="6"/>
    </row>
    <row r="290" spans="1:6" ht="31.5" customHeight="1">
      <c r="A290" s="19" t="s">
        <v>91</v>
      </c>
      <c r="B290" s="13"/>
      <c r="C290" s="13"/>
      <c r="D290" s="13"/>
      <c r="F290" s="6"/>
    </row>
    <row r="291" spans="1:6" ht="15" customHeight="1">
      <c r="A291" s="153"/>
      <c r="B291" s="153"/>
      <c r="C291" s="153"/>
      <c r="D291" s="153"/>
      <c r="E291" s="25"/>
      <c r="F291" s="6"/>
    </row>
    <row r="292" spans="1:6" ht="15" customHeight="1">
      <c r="A292" s="105" t="s">
        <v>184</v>
      </c>
      <c r="B292" s="105"/>
      <c r="C292" s="105"/>
      <c r="D292" s="105"/>
      <c r="E292" s="105"/>
      <c r="F292" s="105"/>
    </row>
    <row r="293" spans="1:6" ht="58.5" customHeight="1">
      <c r="A293" s="105" t="s">
        <v>185</v>
      </c>
      <c r="B293" s="105"/>
      <c r="C293" s="105"/>
      <c r="D293" s="105"/>
      <c r="E293" s="105"/>
      <c r="F293" s="105"/>
    </row>
    <row r="294" spans="1:6" ht="36.75" customHeight="1">
      <c r="A294" s="105" t="s">
        <v>390</v>
      </c>
      <c r="B294" s="105"/>
      <c r="C294" s="105"/>
      <c r="D294" s="105"/>
      <c r="E294" s="105"/>
      <c r="F294" s="105"/>
    </row>
    <row r="295" spans="1:6" ht="36.75" customHeight="1">
      <c r="A295" s="105" t="s">
        <v>186</v>
      </c>
      <c r="B295" s="105"/>
      <c r="C295" s="105"/>
      <c r="D295" s="105"/>
      <c r="E295" s="105"/>
      <c r="F295" s="105"/>
    </row>
    <row r="296" spans="1:6" ht="33" customHeight="1">
      <c r="A296" s="105" t="s">
        <v>391</v>
      </c>
      <c r="B296" s="105"/>
      <c r="C296" s="105"/>
      <c r="D296" s="105"/>
      <c r="E296" s="105"/>
      <c r="F296" s="105"/>
    </row>
    <row r="297" spans="1:6" ht="15" customHeight="1">
      <c r="A297" s="122" t="s">
        <v>187</v>
      </c>
      <c r="B297" s="122"/>
      <c r="C297" s="122"/>
      <c r="D297" s="122"/>
      <c r="E297" s="122"/>
      <c r="F297" s="122"/>
    </row>
    <row r="298" spans="1:6" ht="15" customHeight="1">
      <c r="A298" s="105" t="s">
        <v>392</v>
      </c>
      <c r="B298" s="105"/>
      <c r="C298" s="105"/>
      <c r="D298" s="105"/>
      <c r="E298" s="105"/>
      <c r="F298" s="105"/>
    </row>
    <row r="299" spans="1:6" ht="15" customHeight="1">
      <c r="A299" s="105" t="s">
        <v>393</v>
      </c>
      <c r="B299" s="105"/>
      <c r="C299" s="105"/>
      <c r="D299" s="105"/>
      <c r="E299" s="105"/>
      <c r="F299" s="105"/>
    </row>
    <row r="300" spans="1:6" ht="15" customHeight="1">
      <c r="A300" s="123" t="s">
        <v>394</v>
      </c>
      <c r="B300" s="123"/>
      <c r="C300" s="123"/>
      <c r="D300" s="123"/>
      <c r="E300" s="123"/>
      <c r="F300" s="123"/>
    </row>
    <row r="301" spans="1:6" ht="15" customHeight="1">
      <c r="A301" s="123" t="s">
        <v>395</v>
      </c>
      <c r="B301" s="123"/>
      <c r="C301" s="123"/>
      <c r="D301" s="123"/>
      <c r="E301" s="123"/>
      <c r="F301" s="123"/>
    </row>
    <row r="302" spans="1:6" ht="15" customHeight="1">
      <c r="A302" s="124" t="s">
        <v>396</v>
      </c>
      <c r="B302" s="124"/>
      <c r="C302" s="124"/>
      <c r="D302" s="124"/>
      <c r="E302" s="124"/>
      <c r="F302" s="124"/>
    </row>
    <row r="303" spans="1:6">
      <c r="A303" s="105" t="s">
        <v>397</v>
      </c>
      <c r="B303" s="105"/>
      <c r="C303" s="105"/>
      <c r="D303" s="105"/>
      <c r="E303" s="105"/>
      <c r="F303" s="105"/>
    </row>
    <row r="304" spans="1:6">
      <c r="A304" s="125" t="s">
        <v>398</v>
      </c>
      <c r="B304" s="125"/>
      <c r="C304" s="125"/>
      <c r="D304" s="125"/>
      <c r="E304" s="125"/>
      <c r="F304" s="125"/>
    </row>
    <row r="305" spans="1:6">
      <c r="A305" s="125" t="s">
        <v>399</v>
      </c>
      <c r="B305" s="125"/>
      <c r="C305" s="125"/>
      <c r="D305" s="125"/>
      <c r="E305" s="125"/>
      <c r="F305" s="125"/>
    </row>
    <row r="306" spans="1:6" ht="202.5" customHeight="1">
      <c r="A306" s="106" t="s">
        <v>400</v>
      </c>
      <c r="B306" s="107"/>
      <c r="C306" s="107"/>
      <c r="D306" s="107"/>
      <c r="E306" s="107"/>
      <c r="F306" s="108"/>
    </row>
    <row r="307" spans="1:6">
      <c r="A307" s="80"/>
      <c r="B307" s="80"/>
      <c r="C307" s="80"/>
      <c r="D307" s="80"/>
      <c r="E307" s="80"/>
      <c r="F307" s="80"/>
    </row>
    <row r="308" spans="1:6">
      <c r="A308" s="109" t="s">
        <v>296</v>
      </c>
      <c r="B308" s="109"/>
      <c r="C308" s="80"/>
      <c r="D308" s="80"/>
      <c r="E308" s="80"/>
      <c r="F308" s="80"/>
    </row>
    <row r="309" spans="1:6">
      <c r="A309" s="81" t="s">
        <v>297</v>
      </c>
      <c r="B309" s="82" t="s">
        <v>298</v>
      </c>
      <c r="C309" s="80"/>
      <c r="D309" s="80"/>
      <c r="E309" s="80"/>
      <c r="F309" s="80"/>
    </row>
    <row r="310" spans="1:6">
      <c r="A310" s="59" t="s">
        <v>401</v>
      </c>
      <c r="B310" s="83">
        <v>16887858912</v>
      </c>
      <c r="C310" s="80"/>
      <c r="D310" s="80"/>
      <c r="E310" s="80"/>
      <c r="F310" s="80"/>
    </row>
    <row r="311" spans="1:6">
      <c r="A311" s="59" t="s">
        <v>402</v>
      </c>
      <c r="B311" s="83">
        <v>1003648167</v>
      </c>
      <c r="C311" s="80"/>
      <c r="D311" s="80"/>
      <c r="E311" s="80"/>
      <c r="F311" s="80"/>
    </row>
    <row r="312" spans="1:6">
      <c r="A312" s="59" t="s">
        <v>403</v>
      </c>
      <c r="B312" s="83">
        <v>777145245</v>
      </c>
      <c r="C312" s="80"/>
      <c r="D312" s="80"/>
      <c r="E312" s="80"/>
      <c r="F312" s="80"/>
    </row>
    <row r="313" spans="1:6">
      <c r="A313" s="59" t="s">
        <v>404</v>
      </c>
      <c r="B313" s="83">
        <v>44460000</v>
      </c>
      <c r="C313" s="80"/>
      <c r="D313" s="80"/>
      <c r="E313" s="80"/>
      <c r="F313" s="80"/>
    </row>
    <row r="314" spans="1:6">
      <c r="A314" s="84" t="s">
        <v>299</v>
      </c>
      <c r="B314" s="63">
        <f>B310+B311+B312+B313</f>
        <v>18713112324</v>
      </c>
      <c r="C314" s="80"/>
      <c r="D314" s="80"/>
      <c r="E314" s="80"/>
      <c r="F314" s="80"/>
    </row>
    <row r="315" spans="1:6">
      <c r="A315" s="80"/>
      <c r="B315" s="80"/>
      <c r="C315" s="80"/>
      <c r="D315" s="80"/>
      <c r="E315" s="80"/>
      <c r="F315" s="80"/>
    </row>
    <row r="316" spans="1:6">
      <c r="A316" s="80"/>
      <c r="B316" s="80"/>
      <c r="C316" s="80"/>
      <c r="D316" s="80"/>
      <c r="E316" s="80"/>
      <c r="F316" s="80"/>
    </row>
    <row r="317" spans="1:6">
      <c r="A317" s="80"/>
      <c r="B317" s="80"/>
      <c r="C317" s="80"/>
      <c r="D317" s="80"/>
      <c r="E317" s="80"/>
      <c r="F317" s="80"/>
    </row>
    <row r="318" spans="1:6">
      <c r="A318" s="80"/>
      <c r="B318" s="80"/>
      <c r="C318" s="80"/>
      <c r="D318" s="80"/>
      <c r="E318" s="80"/>
      <c r="F318" s="80"/>
    </row>
    <row r="319" spans="1:6">
      <c r="A319" s="80"/>
      <c r="B319" s="80"/>
      <c r="C319" s="80"/>
      <c r="D319" s="80"/>
      <c r="E319" s="80"/>
      <c r="F319" s="80"/>
    </row>
    <row r="320" spans="1:6">
      <c r="A320" s="80"/>
      <c r="B320" s="80"/>
      <c r="C320" s="80"/>
      <c r="D320" s="80"/>
      <c r="E320" s="80"/>
      <c r="F320" s="80"/>
    </row>
    <row r="321" spans="1:6">
      <c r="A321" s="80"/>
      <c r="B321" s="80"/>
      <c r="C321" s="80"/>
      <c r="D321" s="80"/>
      <c r="E321" s="80"/>
      <c r="F321" s="80"/>
    </row>
    <row r="322" spans="1:6">
      <c r="A322" s="80"/>
      <c r="B322" s="80"/>
      <c r="C322" s="80"/>
      <c r="D322" s="80"/>
      <c r="E322" s="80"/>
      <c r="F322" s="80"/>
    </row>
    <row r="323" spans="1:6">
      <c r="A323" s="80"/>
      <c r="B323" s="80"/>
      <c r="C323" s="80"/>
      <c r="D323" s="80"/>
      <c r="E323" s="80"/>
      <c r="F323" s="80"/>
    </row>
    <row r="324" spans="1:6" ht="15" customHeight="1">
      <c r="A324" s="110" t="s">
        <v>422</v>
      </c>
      <c r="B324" s="111"/>
      <c r="C324" s="111"/>
      <c r="D324" s="112"/>
      <c r="E324" s="95"/>
      <c r="F324" s="95"/>
    </row>
    <row r="325" spans="1:6">
      <c r="A325" s="113"/>
      <c r="B325" s="114"/>
      <c r="C325" s="114"/>
      <c r="D325" s="115"/>
      <c r="E325" s="95"/>
      <c r="F325" s="95"/>
    </row>
    <row r="326" spans="1:6">
      <c r="A326" s="113"/>
      <c r="B326" s="114"/>
      <c r="C326" s="114"/>
      <c r="D326" s="115"/>
      <c r="E326" s="95"/>
      <c r="F326" s="95"/>
    </row>
    <row r="327" spans="1:6">
      <c r="A327" s="113"/>
      <c r="B327" s="114"/>
      <c r="C327" s="114"/>
      <c r="D327" s="115"/>
      <c r="E327" s="95"/>
      <c r="F327" s="95"/>
    </row>
    <row r="328" spans="1:6">
      <c r="A328" s="113"/>
      <c r="B328" s="114"/>
      <c r="C328" s="114"/>
      <c r="D328" s="115"/>
      <c r="E328" s="95"/>
      <c r="F328" s="95"/>
    </row>
    <row r="329" spans="1:6">
      <c r="A329" s="113"/>
      <c r="B329" s="114"/>
      <c r="C329" s="114"/>
      <c r="D329" s="115"/>
      <c r="E329" s="95"/>
      <c r="F329" s="95"/>
    </row>
    <row r="330" spans="1:6">
      <c r="A330" s="113"/>
      <c r="B330" s="114"/>
      <c r="C330" s="114"/>
      <c r="D330" s="115"/>
      <c r="E330" s="95"/>
      <c r="F330" s="95"/>
    </row>
    <row r="331" spans="1:6">
      <c r="A331" s="113"/>
      <c r="B331" s="114"/>
      <c r="C331" s="114"/>
      <c r="D331" s="115"/>
      <c r="E331" s="95"/>
      <c r="F331" s="95"/>
    </row>
    <row r="332" spans="1:6">
      <c r="A332" s="113"/>
      <c r="B332" s="114"/>
      <c r="C332" s="114"/>
      <c r="D332" s="115"/>
      <c r="E332" s="95"/>
      <c r="F332" s="95"/>
    </row>
    <row r="333" spans="1:6">
      <c r="A333" s="113"/>
      <c r="B333" s="114"/>
      <c r="C333" s="114"/>
      <c r="D333" s="115"/>
      <c r="E333" s="80"/>
      <c r="F333" s="80"/>
    </row>
    <row r="334" spans="1:6">
      <c r="A334" s="113"/>
      <c r="B334" s="114"/>
      <c r="C334" s="114"/>
      <c r="D334" s="115"/>
      <c r="E334" s="80"/>
      <c r="F334" s="80"/>
    </row>
    <row r="335" spans="1:6">
      <c r="A335" s="113"/>
      <c r="B335" s="114"/>
      <c r="C335" s="114"/>
      <c r="D335" s="115"/>
      <c r="E335" s="80"/>
      <c r="F335" s="80"/>
    </row>
    <row r="336" spans="1:6" ht="41.25" customHeight="1">
      <c r="A336" s="116"/>
      <c r="B336" s="117"/>
      <c r="C336" s="117"/>
      <c r="D336" s="118"/>
      <c r="E336" s="80"/>
      <c r="F336" s="80"/>
    </row>
    <row r="337" spans="1:6" ht="63" customHeight="1">
      <c r="A337" s="119" t="s">
        <v>450</v>
      </c>
      <c r="B337" s="120"/>
      <c r="C337" s="120"/>
      <c r="D337" s="120"/>
      <c r="E337" s="120"/>
      <c r="F337" s="121"/>
    </row>
    <row r="339" spans="1:6">
      <c r="A339" s="79"/>
      <c r="B339" s="79"/>
      <c r="C339" s="79"/>
      <c r="D339" s="79"/>
      <c r="E339" s="79"/>
      <c r="F339" s="79"/>
    </row>
    <row r="340" spans="1:6">
      <c r="A340" s="79"/>
      <c r="B340" s="79"/>
      <c r="C340" s="79"/>
      <c r="D340" s="79"/>
      <c r="E340" s="79"/>
      <c r="F340" s="79"/>
    </row>
    <row r="341" spans="1:6">
      <c r="A341" s="79"/>
      <c r="B341" s="79"/>
      <c r="C341" s="79"/>
      <c r="D341" s="79"/>
      <c r="E341" s="79"/>
      <c r="F341" s="79"/>
    </row>
    <row r="342" spans="1:6">
      <c r="A342" s="5"/>
      <c r="B342" s="5"/>
      <c r="C342" s="5"/>
      <c r="D342" s="5"/>
      <c r="E342" s="27"/>
    </row>
    <row r="344" spans="1:6" s="26" customFormat="1">
      <c r="A344" s="29"/>
      <c r="B344" s="29"/>
      <c r="C344" s="29"/>
      <c r="D344" s="29"/>
      <c r="E344" s="29"/>
      <c r="F344" s="29"/>
    </row>
  </sheetData>
  <mergeCells count="51">
    <mergeCell ref="A153:C153"/>
    <mergeCell ref="A291:D291"/>
    <mergeCell ref="H85:H86"/>
    <mergeCell ref="F73:F74"/>
    <mergeCell ref="F91:F92"/>
    <mergeCell ref="G85:G86"/>
    <mergeCell ref="G113:G152"/>
    <mergeCell ref="A91:A92"/>
    <mergeCell ref="B91:B92"/>
    <mergeCell ref="E91:E92"/>
    <mergeCell ref="G90:G109"/>
    <mergeCell ref="D216:D218"/>
    <mergeCell ref="E216:E218"/>
    <mergeCell ref="B253:B256"/>
    <mergeCell ref="C253:C256"/>
    <mergeCell ref="D253:D256"/>
    <mergeCell ref="A3:H3"/>
    <mergeCell ref="C79:F79"/>
    <mergeCell ref="A12:H12"/>
    <mergeCell ref="H73:H76"/>
    <mergeCell ref="B85:B86"/>
    <mergeCell ref="A85:A86"/>
    <mergeCell ref="D85:D86"/>
    <mergeCell ref="E85:E86"/>
    <mergeCell ref="F85:F86"/>
    <mergeCell ref="A37:F39"/>
    <mergeCell ref="C42:C46"/>
    <mergeCell ref="D42:D46"/>
    <mergeCell ref="E42:E46"/>
    <mergeCell ref="A9:H9"/>
    <mergeCell ref="A55:E55"/>
    <mergeCell ref="E220:E225"/>
    <mergeCell ref="A253:A256"/>
    <mergeCell ref="A292:F292"/>
    <mergeCell ref="A293:F293"/>
    <mergeCell ref="A294:F294"/>
    <mergeCell ref="A295:F295"/>
    <mergeCell ref="A306:F306"/>
    <mergeCell ref="A308:B308"/>
    <mergeCell ref="A324:D336"/>
    <mergeCell ref="A337:F337"/>
    <mergeCell ref="A296:F296"/>
    <mergeCell ref="A297:F297"/>
    <mergeCell ref="A298:F298"/>
    <mergeCell ref="A299:F299"/>
    <mergeCell ref="A300:F300"/>
    <mergeCell ref="A301:F301"/>
    <mergeCell ref="A302:F302"/>
    <mergeCell ref="A303:F303"/>
    <mergeCell ref="A304:F304"/>
    <mergeCell ref="A305:F305"/>
  </mergeCells>
  <hyperlinks>
    <hyperlink ref="D260" r:id="rId1" xr:uid="{00000000-0004-0000-0000-000000000000}"/>
    <hyperlink ref="E260" r:id="rId2" xr:uid="{00000000-0004-0000-0000-000001000000}"/>
    <hyperlink ref="E42" r:id="rId3" display="https://www.facebook.com/SenaturPy/videos/817832642074769/                                                        " xr:uid="{00000000-0004-0000-0000-000002000000}"/>
    <hyperlink ref="H73" r:id="rId4" xr:uid="{00000000-0004-0000-0000-000003000000}"/>
    <hyperlink ref="H85" r:id="rId5" xr:uid="{00000000-0004-0000-0000-000004000000}"/>
    <hyperlink ref="F90" r:id="rId6" xr:uid="{00000000-0004-0000-0000-000005000000}"/>
    <hyperlink ref="F91" r:id="rId7" xr:uid="{00000000-0004-0000-0000-000006000000}"/>
    <hyperlink ref="F93" r:id="rId8" xr:uid="{00000000-0004-0000-0000-000007000000}"/>
    <hyperlink ref="F94" r:id="rId9" xr:uid="{00000000-0004-0000-0000-000008000000}"/>
    <hyperlink ref="F95" r:id="rId10" xr:uid="{00000000-0004-0000-0000-000009000000}"/>
    <hyperlink ref="F96" r:id="rId11" xr:uid="{00000000-0004-0000-0000-00000A000000}"/>
    <hyperlink ref="F97" r:id="rId12" xr:uid="{00000000-0004-0000-0000-00000B000000}"/>
    <hyperlink ref="F98" r:id="rId13" xr:uid="{00000000-0004-0000-0000-00000C000000}"/>
    <hyperlink ref="F99" r:id="rId14" xr:uid="{00000000-0004-0000-0000-00000D000000}"/>
    <hyperlink ref="F100" r:id="rId15" xr:uid="{00000000-0004-0000-0000-00000E000000}"/>
    <hyperlink ref="F101" r:id="rId16" xr:uid="{00000000-0004-0000-0000-00000F000000}"/>
    <hyperlink ref="F102" r:id="rId17" xr:uid="{00000000-0004-0000-0000-000010000000}"/>
    <hyperlink ref="F103" r:id="rId18" xr:uid="{00000000-0004-0000-0000-000011000000}"/>
    <hyperlink ref="F105" r:id="rId19" location="proveedores" xr:uid="{00000000-0004-0000-0000-000012000000}"/>
    <hyperlink ref="F106" r:id="rId20" location="proveedores" xr:uid="{00000000-0004-0000-0000-000013000000}"/>
    <hyperlink ref="F108" r:id="rId21" location="proveedores" xr:uid="{00000000-0004-0000-0000-000014000000}"/>
    <hyperlink ref="G90" r:id="rId22" xr:uid="{00000000-0004-0000-0000-000015000000}"/>
    <hyperlink ref="G113" r:id="rId23" xr:uid="{00000000-0004-0000-0000-000016000000}"/>
    <hyperlink ref="E216" r:id="rId24" xr:uid="{00000000-0004-0000-0000-000017000000}"/>
    <hyperlink ref="E244" r:id="rId25" xr:uid="{00000000-0004-0000-0000-000018000000}"/>
    <hyperlink ref="E247" r:id="rId26" xr:uid="{00000000-0004-0000-0000-000019000000}"/>
    <hyperlink ref="E246" r:id="rId27" xr:uid="{00000000-0004-0000-0000-00001A000000}"/>
    <hyperlink ref="E245" r:id="rId28" xr:uid="{00000000-0004-0000-0000-00001B000000}"/>
    <hyperlink ref="E249" r:id="rId29" xr:uid="{00000000-0004-0000-0000-00001C000000}"/>
    <hyperlink ref="E248" r:id="rId30" xr:uid="{00000000-0004-0000-0000-00001D000000}"/>
    <hyperlink ref="E253" r:id="rId31" xr:uid="{00000000-0004-0000-0000-00001E000000}"/>
    <hyperlink ref="E254" r:id="rId32" xr:uid="{00000000-0004-0000-0000-00001F000000}"/>
    <hyperlink ref="E255" r:id="rId33" xr:uid="{00000000-0004-0000-0000-000020000000}"/>
    <hyperlink ref="E256" r:id="rId34" xr:uid="{00000000-0004-0000-0000-000021000000}"/>
    <hyperlink ref="B35" r:id="rId35" xr:uid="{00000000-0004-0000-0000-000022000000}"/>
    <hyperlink ref="C51" r:id="rId36" location=".X2pINxbByaN" xr:uid="{00000000-0004-0000-0000-000023000000}"/>
    <hyperlink ref="E219" r:id="rId37" xr:uid="{00000000-0004-0000-0000-000024000000}"/>
    <hyperlink ref="E220" r:id="rId38" xr:uid="{00000000-0004-0000-0000-000025000000}"/>
  </hyperlinks>
  <pageMargins left="0.7" right="0.7" top="0.75" bottom="0.75" header="0.3" footer="0.3"/>
  <pageSetup paperSize="14" scale="53" fitToHeight="0" orientation="landscape" r:id="rId39"/>
  <rowBreaks count="3" manualBreakCount="3">
    <brk id="63" max="16383" man="1"/>
    <brk id="239" max="16383" man="1"/>
    <brk id="255" max="16383" man="1"/>
  </rowBreaks>
  <colBreaks count="1" manualBreakCount="1">
    <brk id="8" max="1048575" man="1"/>
  </colBreaks>
  <drawing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Lorena López Rolandi Abg.</cp:lastModifiedBy>
  <cp:lastPrinted>2020-10-06T14:54:16Z</cp:lastPrinted>
  <dcterms:created xsi:type="dcterms:W3CDTF">2020-06-23T19:35:00Z</dcterms:created>
  <dcterms:modified xsi:type="dcterms:W3CDTF">2020-10-08T16:38:17Z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