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lopez\Desktop\"/>
    </mc:Choice>
  </mc:AlternateContent>
  <bookViews>
    <workbookView xWindow="0" yWindow="0" windowWidth="20400" windowHeight="7830"/>
  </bookViews>
  <sheets>
    <sheet name="Hoja1" sheetId="1" r:id="rId1"/>
  </sheets>
  <externalReferences>
    <externalReference r:id="rId2"/>
    <externalReference r:id="rId3"/>
    <externalReference r:id="rId4"/>
  </externalReferences>
  <calcPr calcId="152511" iterate="1"/>
</workbook>
</file>

<file path=xl/calcChain.xml><?xml version="1.0" encoding="utf-8"?>
<calcChain xmlns="http://schemas.openxmlformats.org/spreadsheetml/2006/main">
  <c r="B302" i="1" l="1"/>
  <c r="B303" i="1" s="1"/>
  <c r="C215" i="1"/>
  <c r="C213" i="1"/>
  <c r="C212" i="1"/>
  <c r="C211" i="1"/>
  <c r="C210" i="1"/>
  <c r="C209" i="1"/>
  <c r="C208" i="1"/>
  <c r="E155" i="1"/>
  <c r="D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alcChain>
</file>

<file path=xl/sharedStrings.xml><?xml version="1.0" encoding="utf-8"?>
<sst xmlns="http://schemas.openxmlformats.org/spreadsheetml/2006/main" count="571" uniqueCount="466">
  <si>
    <t>MATRIZ DE INFORMACIÓN MINIMA PARA INFORME PARCIAL DE RENDICIÓN DE CUENTAS AL CIUDADANO</t>
  </si>
  <si>
    <t>1- PRESENTACIÓN</t>
  </si>
  <si>
    <t>Misión institucional</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</si>
  <si>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</si>
  <si>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</si>
  <si>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</si>
  <si>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</si>
  <si>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</si>
  <si>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</si>
  <si>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</si>
  <si>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</si>
  <si>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</si>
  <si>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</si>
  <si>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</si>
  <si>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</si>
  <si>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</si>
  <si>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 xml:space="preserve">Evidencia </t>
  </si>
  <si>
    <t>1°</t>
  </si>
  <si>
    <t>2°</t>
  </si>
  <si>
    <t>3°</t>
  </si>
  <si>
    <t>4-Gestión Institucional</t>
  </si>
  <si>
    <t>4.1 Nivel de Cumplimiento  de Minimo de Información Disponible - Transparencia Activa Ley 5189 /14</t>
  </si>
  <si>
    <t>Mes</t>
  </si>
  <si>
    <t>Nivel de Cumplimiento (%)</t>
  </si>
  <si>
    <t>Enlace de la SFP</t>
  </si>
  <si>
    <t>Enero</t>
  </si>
  <si>
    <t>Febrero</t>
  </si>
  <si>
    <t>Marzo</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</si>
  <si>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</si>
  <si>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</si>
  <si>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</si>
  <si>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</si>
  <si>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</si>
  <si>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</si>
  <si>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</si>
  <si>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</si>
  <si>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</si>
  <si>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</si>
  <si>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4.4 Proyectos y Programas Ejecutados a la fecha del Informe (listado referencial, apoyarse en gráficos ilustrativos)</t>
  </si>
  <si>
    <t>N°</t>
  </si>
  <si>
    <t>Descripción</t>
  </si>
  <si>
    <t>Objetivo</t>
  </si>
  <si>
    <t>Metas</t>
  </si>
  <si>
    <t>Población Beneficiaria</t>
  </si>
  <si>
    <t>Valor de Inversión</t>
  </si>
  <si>
    <t>Porcentaje de Ejecución</t>
  </si>
  <si>
    <t>Evidencias</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</si>
  <si>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</si>
  <si>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</si>
  <si>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</si>
  <si>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</si>
  <si>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</si>
  <si>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</si>
  <si>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</si>
  <si>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</si>
  <si>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</si>
  <si>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</si>
  <si>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</si>
  <si>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</si>
  <si>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</si>
  <si>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</si>
  <si>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</si>
  <si>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</si>
  <si>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</si>
  <si>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</si>
  <si>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</si>
  <si>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</si>
  <si>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</si>
  <si>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</si>
  <si>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</si>
  <si>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</si>
  <si>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</si>
  <si>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</si>
  <si>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</si>
  <si>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</si>
  <si>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</si>
  <si>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</si>
  <si>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</si>
  <si>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</si>
  <si>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</si>
  <si>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</si>
  <si>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</si>
  <si>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</si>
  <si>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</si>
  <si>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</si>
  <si>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</si>
  <si>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</si>
  <si>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</si>
  <si>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</si>
  <si>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 Control Interno y Externo</t>
  </si>
  <si>
    <t>Informes de Auditorias Internas y Auditorías Externas en el Trimestre</t>
  </si>
  <si>
    <t>Nro. de Informe</t>
  </si>
  <si>
    <t>Evidencia (Enlace Ley 5282/14)</t>
  </si>
  <si>
    <t>Auditorías Externas</t>
  </si>
  <si>
    <t>Planes de Mejoramiento elaborados en el Trimestre</t>
  </si>
  <si>
    <t>Informe de referencia</t>
  </si>
  <si>
    <t>Evidencia (Adjuntar Documento)</t>
  </si>
  <si>
    <t>7- Descripción cualitativa de logros alcanzados en el Trimestre (apoyar con gráficos, cuadros dinámicos que describan lo alcanzado)</t>
  </si>
  <si>
    <t>Somos un órgano que establece la política turística nacional orientando, promoviendo, facilitando y regulando el desarrollo del turismo en el Paraguay, en beneficio de visitantes y de la ciudadanía en general. Resolución N° 1435 de fecha 19 de noviembre de 2019.</t>
  </si>
  <si>
    <t>La Secretaria Nacional de Turismo, con rango ministerial, se constituye como órgano orientador, promotor, facilitador, regulador del turismo y fijador de la política nacional. Igualmente es el órgano técnico y de gestión especializada encargado de la dirección, supervisión, coordinación, ejecución y evaluación de los programas, proyectos, planes y actividades del ámbito de su competencia. Tiene la necesaria autonomía funcional. Decreto N° 8911 de fecha 16 de mayo de 2018.</t>
  </si>
  <si>
    <t>Cumplimiento de la Norma de Requisitos Mínimos para un Sistema de Control Interno - NRM MECIP 2015; adoptada mediante Resolución N° 1412/2019.</t>
  </si>
  <si>
    <t>Dirección de Relaciones Internacionales e Institucionales</t>
  </si>
  <si>
    <t>Dirección General de Productos Turísticos y Dirección de Comunicaciones</t>
  </si>
  <si>
    <t>Dirección General de Administración y Finanzas</t>
  </si>
  <si>
    <t>Asesoría Económica</t>
  </si>
  <si>
    <t>Dirección General de Gestión Turística</t>
  </si>
  <si>
    <t>Dirección General Jurídica</t>
  </si>
  <si>
    <t>Asesoría Técnica</t>
  </si>
  <si>
    <t>Dirección de Gabinete</t>
  </si>
  <si>
    <t>Dirección de Transparencia y Anticorrupción</t>
  </si>
  <si>
    <t>Dirección de MECIP</t>
  </si>
  <si>
    <t>Dirección de Planificación Turística</t>
  </si>
  <si>
    <t>Dirección de Tecnología de la Información y la Comunicación</t>
  </si>
  <si>
    <t>Dirección de Talento Humano</t>
  </si>
  <si>
    <t>Unidad Operativa de Contrataciones</t>
  </si>
  <si>
    <t>Dirección de Auditoría Interna</t>
  </si>
  <si>
    <t>Benjamín Chamorro Cortesi</t>
  </si>
  <si>
    <t>Carmen Luciana Silva Prieto</t>
  </si>
  <si>
    <t>Edgardo Rubén Samaniego Britez</t>
  </si>
  <si>
    <t>Jorge Antonio Espínola Almeida</t>
  </si>
  <si>
    <t>Delia Benítez de Gómez</t>
  </si>
  <si>
    <t>Doris Marlene Penoni Rojas</t>
  </si>
  <si>
    <t>Perla Susana Ortíz Bóveda</t>
  </si>
  <si>
    <t>Lissa Lorena López Rolandi</t>
  </si>
  <si>
    <t>Stella Maris Barrail de Rojas</t>
  </si>
  <si>
    <t>Naiman Liliana Miserlian Cardozo</t>
  </si>
  <si>
    <t>Herman Agustín Mereles Tottil</t>
  </si>
  <si>
    <t>Mario Antonio Mendoza Molas</t>
  </si>
  <si>
    <t>Rosa Esperanza Sanabria de Radice</t>
  </si>
  <si>
    <t>Alba Patricia Galeano Zárate</t>
  </si>
  <si>
    <t>Marta Muñoz Martínez</t>
  </si>
  <si>
    <t>Director General de la Dirección General de Productos Turísticos y Encargado de Despacho de la Dirección de Comunicaciones</t>
  </si>
  <si>
    <t>Directora General de la Dirección General de Gestión Turística</t>
  </si>
  <si>
    <t>Director General de la Dirección General Jurídica</t>
  </si>
  <si>
    <t>Director General de la Dirección General de Administración y Finanzas</t>
  </si>
  <si>
    <t>Asesora Económica</t>
  </si>
  <si>
    <t>Asesora Técnica</t>
  </si>
  <si>
    <t>Directora de la Dirección de Gabinete</t>
  </si>
  <si>
    <t>Directora de la Dirección de Transparencia y Anticorrupción</t>
  </si>
  <si>
    <t>Directora de la Dirección de MECIP</t>
  </si>
  <si>
    <t>Directora de la Dirección de Planificación Turística</t>
  </si>
  <si>
    <t>Director de la Dirección de Tecnología de la Información y la Comunicación</t>
  </si>
  <si>
    <t>Director de la Dirección de Talento Humano</t>
  </si>
  <si>
    <t>Directora de la Dirección de Relaciones Internacionales e Institucionales</t>
  </si>
  <si>
    <t>Directora de la Unidad Operativa de Contrataciones</t>
  </si>
  <si>
    <t>Directora de la Dirección de Auditoría Interna</t>
  </si>
  <si>
    <t>https://www.senatur.gov.py/application/files/1215/9353/1228/Resolucion_Nro_1601_de_2.019_Comite_de_Trabajo.pdf</t>
  </si>
  <si>
    <t>Evidencia del Plan Anual de Rendición de Cuentas al Ciudadano</t>
  </si>
  <si>
    <t>Evidencia de la Resol. del Plan Anual de Rendición de Cuentas al Ciudadano</t>
  </si>
  <si>
    <t>Evidencia de la Resol. del Comité de Rendición de Cuentas</t>
  </si>
  <si>
    <t>https://www.senatur.gov.py/application/files/6815/9353/1258/Resolucion_Nro_151_del_19_de_febrero_de_2020_Plan_Anual_de_Rendicion_de_Cuentas.pdf</t>
  </si>
  <si>
    <t>4°</t>
  </si>
  <si>
    <t>5°</t>
  </si>
  <si>
    <t>Estrategias Sanitarias</t>
  </si>
  <si>
    <t>Estrategias de Apoyo a la Industria</t>
  </si>
  <si>
    <t xml:space="preserve">Estrategias de Captación de Visitantes  </t>
  </si>
  <si>
    <t>Estrategias de Marketing</t>
  </si>
  <si>
    <t>Estrategia Turismo Naranja</t>
  </si>
  <si>
    <t>Vinculado a los documentos citados a continuación: Plan Nacional de Desarrollo 2030; Objetivos de Desarrollo Sostenible; Plan Maestro de Desarrollo Sostenible del Sector Turístico del Paraguay 2019-2026; Plan Estratégico Institucional 2019-2023</t>
  </si>
  <si>
    <t>Decreto N° 3.456/20 en el cual se declara "Estado de Emergencia   Sanitaria", el 16 de marzo de 2020.</t>
  </si>
  <si>
    <t xml:space="preserve">Enlace descarga de: Estrategias Sector Turismo en Paraguay Covid - 19:https://wetransfer.com/downloads/5885228f390695bea9c3f009a5d8d3c320200703163118/a367881c7f451a251bdca9a040315e4120200703163157/681cfe
Enlace de difusión a través de Web Institucional y Redes Sociales:   https://www.facebook.com/SenaturPy/videos/817832642074769/      https://www.facebook.com/SenaturPy/posts/10158487473620789      https://bit.ly/2LGciff                                            </t>
  </si>
  <si>
    <t xml:space="preserve">Construcción Centro de Interpretacion del Gran Chaco Americano </t>
  </si>
  <si>
    <t>Centro de Informacion y Recepcion de Visitantes de Tte. Primero Manuel Irala Fernandez</t>
  </si>
  <si>
    <t>Construccion del Circuito Vivencial Mundo Guarani</t>
  </si>
  <si>
    <t>Puesta en valor de las producciones de la artesania y otros elementos atractivos de la Cultura Indigena</t>
  </si>
  <si>
    <t>Aumentar la contribución del sector turismo al desarrollo socioeconómico nacional</t>
  </si>
  <si>
    <t>Establecer un lugar de descanso e interpretación del entorno, a la vera de la ruta, adaptándolo para la función recreativa de forma que permita el descanso y descubrimiento de los valores paisajísticos naturales y sociales del entorno por parte del viajero.</t>
  </si>
  <si>
    <t>Promover una mejora en la calidad de vida de las comunidades indígenas a través del desarrollo de las actividades turísticas</t>
  </si>
  <si>
    <t>Creación de producto turístico</t>
  </si>
  <si>
    <t>Comunidades indigenas preparadas para la visita turistica</t>
  </si>
  <si>
    <t>U$D 2.700.000</t>
  </si>
  <si>
    <t>U$D 3.860.000</t>
  </si>
  <si>
    <t>U$D 394.680</t>
  </si>
  <si>
    <t xml:space="preserve">https://wetransfer.com/downloads/5885228f390695bea9c3f009a5d8d3c320200703163118/a367881c7f451a251bdca9a040315e4120200703163157/681cfe </t>
  </si>
  <si>
    <t>Promoción del Turismo Nacional</t>
  </si>
  <si>
    <t>OE1. Fomentar proyectos Turìsticos respetuosos con el medio ambiente y beneficios para las comunidades locales.</t>
  </si>
  <si>
    <t>OE2. Posicionar al Paraguay en el mercado internacional con atractivos naturales y culturales competitivos con servicios y experiencias de calidad</t>
  </si>
  <si>
    <t>https://spr.stp.gov.py/tablero/reporte.jsp</t>
  </si>
  <si>
    <t>SENATUR - Página web</t>
  </si>
  <si>
    <t>SENATUR - Plataforma Facebook</t>
  </si>
  <si>
    <t>SENATUR - Plataforma Instagram</t>
  </si>
  <si>
    <t>SENATUR - Plataforma Twitter</t>
  </si>
  <si>
    <t>Visit Paraguay</t>
  </si>
  <si>
    <t>SOFIA MONTIEL Twitter</t>
  </si>
  <si>
    <t>Página web institucional de la Secretaría Nacional de Turismo, sitio que almacena todas las acciones de la Ministra Secretaria Ejecutiva, Sofía Montiel de Afara, al frente de la institución. Acciones, noticias, promociones, y toda la información del ámbito turístico.</t>
  </si>
  <si>
    <t xml:space="preserve">Plataforma digital que resume las acciones diarias de la institución, y sitio donde se replican noticias relacionadas al sector turístico. </t>
  </si>
  <si>
    <t xml:space="preserve">Plataforma digital donde se almacenan imágenes de promociones, invitaciones a actividades y jornada que se impulsan desde la Secretaría de Turismo. </t>
  </si>
  <si>
    <t xml:space="preserve">Plataforma social que sirve para la generación instantanea de todas las acciones diarias de la Senatur, la replica de contenidos del Gobierno Nacional y todo tipo de anuncios que contengan contenido turístico. </t>
  </si>
  <si>
    <t>Sitio oficial de promoción de destinos turísticos a nivel nacional, donde se observan los servicios turísticos en todo el territorio nacional, circuitos y rutas, informaciones en general, dirigido fundamentalmente a visitantes internacionales.</t>
  </si>
  <si>
    <t xml:space="preserve">Cuenta oficial de la Secretaria Ejecutiva, en la plataforma de Twitter, donde se anuncian las principales noticias de impacto de las acciones encaradas por la titular. Ayuda fundamentalmente a dar a conocer las acciones más trascendentales, a toda la ciudadanía. </t>
  </si>
  <si>
    <t>Dirección de TIC´s - Dirección de Comunicación</t>
  </si>
  <si>
    <t>Dirección de Comunicación</t>
  </si>
  <si>
    <t>Dirección de Marketing</t>
  </si>
  <si>
    <t>Departamento de Relaciones Públicas</t>
  </si>
  <si>
    <t>https://www.senatur.gov.py/</t>
  </si>
  <si>
    <t>https://www.facebook.com/SenaturPy/</t>
  </si>
  <si>
    <t>https://instagram.com/senatur_py?igshid=15lt8768idwci</t>
  </si>
  <si>
    <t>https://twitter.com/Senatur_Py</t>
  </si>
  <si>
    <t>https://www.visitparaguay.travel/</t>
  </si>
  <si>
    <t>https://twitter.com/Sofiaemontiel</t>
  </si>
  <si>
    <t> Actualización de datos en Pagina WEB y Redes Sociales de la Institución</t>
  </si>
  <si>
    <t> Página Web y Redes Sociales</t>
  </si>
  <si>
    <t xml:space="preserve"> Actualización de los datos </t>
  </si>
  <si>
    <t>https://www.senatur.gov.py/application/files/3915/9171/4725/directorio_funcionarios.pdf</t>
  </si>
  <si>
    <t>https://www.senatur.gov.py/reclamos</t>
  </si>
  <si>
    <t xml:space="preserve">La Secretaría Nacional de Turismo cumplió un rol muy relevante para facilitar el retorno de los connacionales a Paraguay, al trabajar en conjunto con el Ministerio de Salud Publica y los empresarios del turismo en capacitar y habilitar instalaciones para su funcionamiento como hoteles y hospedajes-salud a precios mas accesibles, a fin de que, quienes retornaran del exterior, pudieran guardar cuarentena en esos sitios. Además, esta acción permitió asegurar cientos de puestos de trabajo y regresar de a poco la dinámica económica al rubro hotelero. </t>
  </si>
  <si>
    <t>Se inauguraron y habilitaron 33 posadas turísticas en los departamentos de Concepción, Cordillera, Guaira, Itapúa, Misiones, Paraguarí, Alto Paraná y Central, las cuales generan puestos de trabajo directo e indirecto a 95 personas.</t>
  </si>
  <si>
    <t xml:space="preserve">Con la construccion de dos Centros de Interpretación en los departamentos de Boquerón y Alto Paraná, se beneficiarón mas de 30.000 personas, a su vez con la construcción de un Centro de Información y Recepción de Visitantes del Chaco Paraguayo, se benefició a 25.890 personas en Boquerón.  </t>
  </si>
  <si>
    <t>78 Indígenas capacitados sobre la importancia de la puesta en valor de las producciones de la artesanía y otros elementos atractivos de la Cultura Indígena.</t>
  </si>
  <si>
    <t>1528 Jóvenes capacitados de 12 departamentos en Turismo y Creatividad</t>
  </si>
  <si>
    <t>300 Mujeres del Ámbito Rural participaron del Foro de Emprendedores Turísticos.</t>
  </si>
  <si>
    <t>20.540 Visitas al Stand de SENATUR en 13 Ferias Internacionales, con la participación de 89 Empresas Nacionales generando mas de 500 contactos profesionales.</t>
  </si>
  <si>
    <t>8.780 Visitas al Stand de SENATUR en Ferias Nacionales realizadas en Asuncion, Concepción, Alto Paraná, Central, Amambay y Boquerón.</t>
  </si>
  <si>
    <t>Hotel Salud: 39 Hoteles disponibles, en los cuales realizaron cuarentena  2490 Personas</t>
  </si>
  <si>
    <t>Hotel Deportista Roga: 15 Habitaciones disponibles, en los cuales realizaron cuarentena 142 Personas.</t>
  </si>
  <si>
    <t>Gestiones con SEDECO: 668 Operadoras y Agencias Turísticas, acordaron con miles de clientes la reprogramación de los servicios turísticos adquiridos con anterioridad por gestiones de la SENATUR ante la SEDECO.</t>
  </si>
  <si>
    <t>Capacitación: Más de 32.000 Personas capacitadas, en temas turísticos y de bioseguridad a través de Webinars y Charlas Virtuales.</t>
  </si>
  <si>
    <t>Líneas de Créditos (BNF, CAH): Gs. 7.725.200.000 (Usd 1.167.000) en préstamos.</t>
  </si>
  <si>
    <t>ENLACE</t>
  </si>
  <si>
    <t>SUELDOS</t>
  </si>
  <si>
    <t>GASTOS DE REPRESENTACION</t>
  </si>
  <si>
    <t>AGUINALDO</t>
  </si>
  <si>
    <t>REMUNERACIÓN EXTRAORDINARIA</t>
  </si>
  <si>
    <t>REMUNERACION ADICIONAL</t>
  </si>
  <si>
    <t>SUBSIDIO FAMILIAR</t>
  </si>
  <si>
    <t>BONIFICACIONES Y GRATIFICACIONES</t>
  </si>
  <si>
    <t>GRATIFICACIONES POR SERVICIOS ESPECIALES</t>
  </si>
  <si>
    <t>CONTRATACION DEL PERSONAL TECNICO</t>
  </si>
  <si>
    <t>JORNALES</t>
  </si>
  <si>
    <t>HONORARIOS PROFESIONALES</t>
  </si>
  <si>
    <t>OTROS GASTOS DEL PERSONAL</t>
  </si>
  <si>
    <t>SERVICIOS BÁSICOS</t>
  </si>
  <si>
    <t>TRANSPORTE Y ALMACENAJE</t>
  </si>
  <si>
    <t>PASAJES Y VIATICOS</t>
  </si>
  <si>
    <t>GASTOS POR SERVICIOS DE ASEO, MANTENIMIENTO Y REPARACIONES</t>
  </si>
  <si>
    <t>ALQUILERES Y DERECHOS</t>
  </si>
  <si>
    <t>SERVICIOS TÉCNICOS Y PROFESIONALES</t>
  </si>
  <si>
    <t>SEGURO MÉDICO</t>
  </si>
  <si>
    <t>SERVICIO DE CEREMONIAL</t>
  </si>
  <si>
    <t>SERVICIO DE VIGILANCIA</t>
  </si>
  <si>
    <t>SERVICIO DE CATERING</t>
  </si>
  <si>
    <t>SERVICIO EN GENERAL</t>
  </si>
  <si>
    <t>SERVICIO DE CAPACITACION Y ADIESTRAMIENTO</t>
  </si>
  <si>
    <t>PRODUCTOS ALIMENTICIOS</t>
  </si>
  <si>
    <t>TEXTILES Y VESTUARIOS</t>
  </si>
  <si>
    <t>PRODUCTOS DE PAPEL, CARTON E IMPRESOS</t>
  </si>
  <si>
    <t>BIENES DE CONSUMO DE OFICINAS E INSUMOS</t>
  </si>
  <si>
    <t>PRODUCTOS E INSTRUM. QUIMICOS Y MEDICINALES</t>
  </si>
  <si>
    <t>COMBUSTIBLES Y LUBRICANTES</t>
  </si>
  <si>
    <t>OTROS BIENES DE CONSUMO</t>
  </si>
  <si>
    <t>CONSTRUCCIONES</t>
  </si>
  <si>
    <t>ADQUISICION DE MAQUINARIAS, EQUIPOS Y HERRAMIENTAS EN GRAL.</t>
  </si>
  <si>
    <t>ADQUISICION DE EQUIPOS DE OFICINA Y COMPUTACIÓN</t>
  </si>
  <si>
    <t>ADQUISICION DE ACTIVOS INTAGIBLES</t>
  </si>
  <si>
    <t>BECAS</t>
  </si>
  <si>
    <t>APORTE A ENTIDADES EDUCATIVAS E INST. SIN FINES DE LUCRO</t>
  </si>
  <si>
    <t>TRANSFERENCIAS CORRIENTES AL SECTOR EXTERNO</t>
  </si>
  <si>
    <t>TRANSFERENCIAS CTES A ENT. DEL SECTOR PRIVADO, ACADEMICO</t>
  </si>
  <si>
    <t>PAGO DE IMPUESTOS, TASA, GASTOS JUDICIALES Y OTROS</t>
  </si>
  <si>
    <t>TOTAL GENERAL</t>
  </si>
  <si>
    <t>CANTIDAD</t>
  </si>
  <si>
    <t>TELESCOPIO MARCA CELESTRON MODELO CPC deluxe 1100 HD y accesorios</t>
  </si>
  <si>
    <t>Para la utilizacion de los turistas que visitan la  Oficina de la Costanera-Asunción</t>
  </si>
  <si>
    <t>AIRE ACONDICIONADO TIPO SPLIT DE 18.000 BTU</t>
  </si>
  <si>
    <t>Para un ambiente confortable para el Funcionarios de la Oficina Central</t>
  </si>
  <si>
    <t>ESCRITORIO ESTANDAR CON CAJONES Y LLAVES</t>
  </si>
  <si>
    <t>SILLA GIRATORIA TIPO EJECUTIVO</t>
  </si>
  <si>
    <t>HORNO MICROONDA 20LTS</t>
  </si>
  <si>
    <t>MUEBLE ALTO PARA BIBLIORATO. PUERTA CORREDIZA CON LLAVE MEDIDAS 140*0,40 * 2,10</t>
  </si>
  <si>
    <t>Adquisión de muebles paraFuncionarios de la Oficina Central y de Regional de Areguá</t>
  </si>
  <si>
    <t>ESCRITORIO DE MADERA PARA ASISTENTE, CON DOS CAJONES Y LLAVE, TAPA DE VIDRIO</t>
  </si>
  <si>
    <t>Adquisición de muebles para Funcionarios de la Oficina Central</t>
  </si>
  <si>
    <t>SILLAS GERENCIALES.RESPALDO ALTO CON APOYA CABEZA.TAPIZADO EN TELA COLOR NEGRO</t>
  </si>
  <si>
    <t>Adquisicion de muebles paraFuncionarios de la Oficina Central/Oficina de la Costanera-Asunción</t>
  </si>
  <si>
    <t>SILLA LOCUTOR ESTÁNDAR (TIPO SECRETARIA. ESTRUCTURA MÉTALICA Y BASE DE CINCOS PUNTAS CON RUEDITA</t>
  </si>
  <si>
    <t>Adquisicion de muebles para Funcionarios de la Oficina Central</t>
  </si>
  <si>
    <t>SILLA INTERLOCUTOR.ASIENTO Y ESPALDERO TAPIZADO CUERO SIMIL  COLOR NEGRO PATAS EN METAL CROMADO</t>
  </si>
  <si>
    <t>Adquisicion de muebles para para funcionarios de la Oficina Central y la oficina Regional de Areguá</t>
  </si>
  <si>
    <t>FIBRA OPTICA</t>
  </si>
  <si>
    <t>Adquisicion de muebles para Funcionarios de la Oficina Regional de Villarrica</t>
  </si>
  <si>
    <t>TRANSCEIVER</t>
  </si>
  <si>
    <t>Adquisicion de muebles para Funcionarios de la Oficina Central/Oficina Regional de Ciudad del Este</t>
  </si>
  <si>
    <t>TELEFONO IP DENWA DW-310 (HARDPHONE)</t>
  </si>
  <si>
    <t>Adquisicion de muebles para funcionarios de la Oficina de la  Costanera-Asunción</t>
  </si>
  <si>
    <t>APARADOR DE MADERA Y VIDRIO</t>
  </si>
  <si>
    <t>Adquisicion de muebles para funcionarios Oficina Central</t>
  </si>
  <si>
    <t>Adquisición de Seguros de Bienes Patrimoniales</t>
  </si>
  <si>
    <t>ASEGURADORA DEL ESTE S.A. DE SEGUROS</t>
  </si>
  <si>
    <t>Finiquitado</t>
  </si>
  <si>
    <t>https://www.contrataciones.gov.py/licitaciones/adjudicacion/355433-adquisicion-seguros-bienes-patrimoniales-senatur-1/resumen-adjudicacion.html</t>
  </si>
  <si>
    <t>Adquisición de Tóner para la SENATUR</t>
  </si>
  <si>
    <t>PRINTEC S.A.</t>
  </si>
  <si>
    <t>En ejecución</t>
  </si>
  <si>
    <t>https://www.contrataciones.gov.py/licitaciones/adjudicacion/354197-adquisicion-toner-senatur-1/resumen-adjudicacion.html</t>
  </si>
  <si>
    <t>OFFICE COMPU S.A.</t>
  </si>
  <si>
    <t>Consultoría para la Elaboración del Manual de Señalética Turística</t>
  </si>
  <si>
    <t>TERARE S.R.L.</t>
  </si>
  <si>
    <t>https://www.contrataciones.gov.py/licitaciones/adjudicacion/368676-consultoria-elaboracion-manual-senaletica-turistica-1/resumen-adjudicacion.html</t>
  </si>
  <si>
    <t>Servicio de Montaje de Stand en Ferias Nacionales para la SENATUR</t>
  </si>
  <si>
    <t>EDGAR BERNARDINO RODRÍGUEZ (NEMPRE)</t>
  </si>
  <si>
    <t>En proceso de rescisión (COVID-19)</t>
  </si>
  <si>
    <t>https://www.contrataciones.gov.py/licitaciones/adjudicacion/372808-servicio-montaje-stand-ferias-nacionales-senatur-1/resumen-adjudicacion.html</t>
  </si>
  <si>
    <t>Adquisición de Mobiliarios para la SENATUR</t>
  </si>
  <si>
    <t>CARLOS HERNAN OVIEDO VERA</t>
  </si>
  <si>
    <t>https://www.contrataciones.gov.py/licitaciones/adjudicacion/370778-adquisicion-mobiliarios-senatur-1/resumen-adjudicacion.html</t>
  </si>
  <si>
    <t>Provisión de Placas de Reconocimiento</t>
  </si>
  <si>
    <t>NOW S.A.</t>
  </si>
  <si>
    <t>https://www.contrataciones.gov.py/licitaciones/adjudicacion/378824-provision-placas-reconocimiento-1/resumen-adjudicacion.html</t>
  </si>
  <si>
    <t>Contratación de Servicio de Limpieza Integral para el Centro de Interpretación del Gran Chaco Americano</t>
  </si>
  <si>
    <t>CHRISTIAN ANDRES SANTACRUZ GÓMEZ</t>
  </si>
  <si>
    <t>https://www.contrataciones.gov.py/licitaciones/adjudicacion/374837-contratacion-servicio-limpieza-integral-centro-interpretacion-gran-chaco-americano-1/resumen-adjudicacion.html</t>
  </si>
  <si>
    <t>Adquisición de Equipamientos para Vehículos de la SENATUR</t>
  </si>
  <si>
    <t>HERIMARC S.R.L.</t>
  </si>
  <si>
    <t>https://www.contrataciones.gov.py/licitaciones/adjudicacion/373436-adquisicion-equipamientos-vehiculos-senatur-1/resumen-adjudicacion.html</t>
  </si>
  <si>
    <t>Servicio de Montaje de Stand en ferias Internacionales para la SENATUR</t>
  </si>
  <si>
    <t>GRISELDA CONCEPCIÓN GIMÉNEZ BRÍTEZ</t>
  </si>
  <si>
    <t>https://www.contrataciones.gov.py/licitaciones/adjudicacion/372809-servicio-montaje-stand-ferias-internacionales-senatur-1/resumen-adjudicacion.html</t>
  </si>
  <si>
    <t>Servicio de Hotelería, Ceremonial y Traducción para la SENATUR</t>
  </si>
  <si>
    <t>NORA VIVIANA FUENTES SA</t>
  </si>
  <si>
    <t>https://www.contrataciones.gov.py/licitaciones/adjudicacion/372737-servicio-hoteleria-ceremonial-traduccion-senatur-1/resumen-adjudicacion.html</t>
  </si>
  <si>
    <t>Rediseño e Impresión de Carteles para la SENATUR</t>
  </si>
  <si>
    <t>https://www.contrataciones.gov.py/licitaciones/adjudicacion/373437-rediseno-e-impresion-carteles-senatur-1/resumen-adjudicacion.html</t>
  </si>
  <si>
    <t>Adquisición de Seguros de Vehículos para la SENAUR</t>
  </si>
  <si>
    <t>LA INDEPENDENCIA DE SEGUROS S.A.</t>
  </si>
  <si>
    <t>https://www.contrataciones.gov.py/licitaciones/adjudicacion/376738-adquisicion-seguros-vehiculos-senatur-1/resumen-adjudicacion.html</t>
  </si>
  <si>
    <t>Asesoría para el Fortalecimiento de la Comunicación Institucional de la SENATUR</t>
  </si>
  <si>
    <t>GERMAN MARTÍNEZ Y ASOCIADOS</t>
  </si>
  <si>
    <t>https://www.contrataciones.gov.py/licitaciones/adjudicacion/371910-asesoria-fortalecimiento-comunicacion-institucional-secretaria-nacional-turismo-1/resumen-adjudicacion.html</t>
  </si>
  <si>
    <t>EJECUCIÓN DEL PAC - 2020</t>
  </si>
  <si>
    <t>ESTADO</t>
  </si>
  <si>
    <t>MONTO</t>
  </si>
  <si>
    <t>A EJECUTAR</t>
  </si>
  <si>
    <t>ADJUDICADOS</t>
  </si>
  <si>
    <t>A CANCELAR</t>
  </si>
  <si>
    <t>TOTAL</t>
  </si>
  <si>
    <t>https://www.senatur.gov.py/application/files/8815/9353/1284/Plan_Anual_de_Rendicion_de_Cuentas_al_Ciudadano_2020_1.pdf</t>
  </si>
  <si>
    <t xml:space="preserve">1- Resolución N° 293/2020, de fecha 30 de marzo de 2020 " Por la cual se suspende por el periodo de tres meses el plazo de vencimiento de la revalidación de la habilitación en el Registro Nacional de Turismo a todos los Prestadores de Servicios Turísticos ante la pandemia declarada por la Organizción Mundial de la Salud a causa del Coronavirus (COVID-19). 2-Resolución N° 303/2020, de fecha 21 de abril de 2020 y su ampliación la Resolución N°431/2020, de fecha 24 de junio de 2020 "Por el cual se autoriza la inscripción provisoria por el término de un año a los Prestadores de Servicios Turísticos en la categoría oblgatoria y opcional que no se encuentran inscriptos en los registros de la SENATUR".                                                                                                                                                                                                       </t>
  </si>
  <si>
    <t>Ningún costo para la Institución</t>
  </si>
  <si>
    <t>Implementar de manera excepcional y temporal requisitos simplificados de inscripción a los Prestadores de Servicios Turísticos que desean registrarse en REGISTUR, a efectos de agilizar los trámites de asistencia económica antes los entes competentes y suspender la obligatoriedad de la revalidación anual por el periodo establecido para el mismo fin.</t>
  </si>
  <si>
    <t>https://www.senatur.gov.py/institucion/marco-legal</t>
  </si>
  <si>
    <t>Proyecto de Ley N° 6540/2020 "Que se declara de utilidad pública y autoriza al Banco Central del Paraguay, a transferir a título oneroso a favor del Estado Paraguayo, Poder Ejecutivo- Secretaría Nacional de Turismo, el inmueble individualizado como finca N°7929, con cte. cte ctral. N° 10-0407-06, del Distrito de La Encarnación, de la ciudad de Asunción, el cual fue objeto parcialmente en virtud del Decreto N° 3596, de fecha 18 de mayo de 2020 del Poder Ejecutivo de la Nación.</t>
  </si>
  <si>
    <t xml:space="preserve"> El inmueble será transferido por el Banco Central del Paraguay a favor de la Secretaría Nacional de Turismo y destinado para sede de la SENATUR.</t>
  </si>
  <si>
    <t>https://www.presidencia.gov.py/decretos/</t>
  </si>
  <si>
    <t>Canal de Participación Ciudadana, a través de los medios establecidos.Entre los que podemos mencionar la página web de SENATUR, en el ícono "ATENCIÓN" se encuentra habilitado un formulario on line para la atención y trámite de denuncias, u otras derivaciones competentes al área de sugerencias y reclamos, además de los otros medios habilitados y aprobados por Resoluciones.</t>
  </si>
  <si>
    <t>Se han recepcionado desde enero y hasta la fecha un total de 45 casos, se destacan,Denuncias, sugerencias,solicitud de asesoramiento y otros casos, tales como notas a ser remitidas a otras àreas de la Secretarìa de Turismo</t>
  </si>
  <si>
    <t>Departamento de Sugerencias y Reclamos</t>
  </si>
  <si>
    <t>https://www.senatur.gov.py/  https://www.senatur.gov.py/reclamos</t>
  </si>
  <si>
    <t>1- Proyecto de Ley N° 6540/2020 "Que se declara de utilidad pública y autoriza al Banco Central del Paraguay, a transferir a título oneroso a favor del Estado Paraguayo, Poder Ejecutivo- Secretaría Nacional de Turismo, el inmueble individualizado como finca N°7929, con cte. cte ctral. N° 10-0407-06, del Distrito de La Encarnación, de la ciudad de Asunción, el cual fue objeto parcialmente en virtud del Decreto N° 3596, de fecha 18 de mayo de 2020 del Poder Ejecutivo de la Nación. 2- Acompañar a la Máxima Autoridad Institucional en el proceso de habilitación de los Hoteles Salud en conjunto con el Ministerio de Salud en la lucha contra el COVID- 19. 3- Apoyo a la gestión de la MAI para que los propietarios de  alojamientos, entre otras actividades afines puedan acceder a créditos, a través del Producto Financiero “Servicio” del Crédito Agrícola de Habilitación (CAH), a un mayor plazo de pago y una menor tasa de interés y con el Banco Nacional de Fomento. 4- Intermediar entre la Secretaría de Defensa del Consumidor y Prestadores de Servicios Turísticos para garantizar los derechos tanto de los prestadores como de los consumidores. 5.-Intermediar entre el IPS, Ministerio del Trabajo, ANDE, ESSAP y Presatdores de Servicios Turísticos, para la flexibilización laboral para el sector , flexibiliazción de pagos de agua y luz, de manera a mitgar el impacto negativo ocasionado por el COVID-19. 6- Acuerdo especifico N° 1 al Convenio de Cooperación Interinstitucional entre la Secretaría Nacional de Turismo y la Municipalidad de Filadelfia para el usufructo Gratuito y la administración del “Centro de Interpretación Gran Chaco Americano”, cuya construcción fue proyectada, ejecutada y financiada por la SENATUR en el marco del Programa Nacional de Turismo, Contrato de Préstamo N° 2453/OC-PR del BID . 7-Acuerdo específico Nº 2 al Convenio de Cooperación Interinstitucional entre la Secretaría Nacional de Turismo y la Municipalidad de Tte.. 1° Manuel Irala Fernández para el usufructo gratuito y la administración del “Centro de Información y Recepción de Visitantes Tte. Irala Fernández”, cuya construcción fue proyectada, ejecutada y financiada por la SENATUR en el marco del Programa Nacional de Turismo, Contrato de Préstamo N° 2453/OC-PR del BID. 8- Acompañar a la MAI en la puesta en marcha del Plan piloto del  Ferry del Chaco que va desde la Bahía de Asunción hasta el muelle de la ciudad de Villa Hayes. 9- Trabajo en conjunto con la Marina Mercante para la redacción del proyecto de Decreto "Por el cual se modifica y amplía el Decreto N° 14402/2001 "Por el cual se deja sin efecto el Decreto  N° 10706/00 de fecha 05 de octubre de 2000 y se designa a la Dirección de la Marina Mercante dependiente del Ministerio de Obras Públicas y Comunicaciones, como órgano de apliacción de la Ley N° 419/94, y para ello se crea el Departamento de Puertos como repartición de la Dirección de la Marina Mercante y se aprueba el Reglamento de habiliotación y funcionamiento de Puertos Privados". 10.- Resolución N° 293/2020, de fecha 30 de marzo de 2020 " Por la cual se suspende por el periodo de tres meses el plazo de vencimiento de la revalidación de la habilitación en el Registro Nacional de Turismo a todos los Prestadores de Servicios Turísticos ante la pandemia declarada por la Organizción Mundial de la Salud a causa del Coronavirus (COVID-19). 11-Resolución N° 303/2020, de fecha 21 de abril de 2020 y su ampliación la Resolución N°431/2020, de fecha 24 de junio de 2020 "Por el cual se autoriza la inscripción provisoria por el término de un año a los Prestadores de Servicios Turísticos en la categoría oblgatoria y opcional que no se encuentran inscriptos en los registros de la SENATUR.</t>
  </si>
  <si>
    <t>INTERMEDIO</t>
  </si>
  <si>
    <t>https://www.sfp.gov.py/sfp/noticia/14644-informe-del-cumplimiento-de-la-ley-518914-que-corresponde-al-mes-de-enero-de-2020.html#.XpRwl-TByaO</t>
  </si>
  <si>
    <t>https://www.sfp.gov.py/sfp/noticia/14661-informe-del-cumplimiento-de-la-ley-518914-que-corresponde-al-mes-de-febrero-de-2020.html#.XqtKmH_ByaN</t>
  </si>
  <si>
    <t>https://www.sfp.gov.py/sfp/noticia/14691-informe-del-cumplimiento-de-la-ley-518914-que-corresponde-al-mes-de-marzo-de-2020.html#.Xs0cBuTByaN</t>
  </si>
  <si>
    <t>https://www.sfp.gov.py/sfp/noticia/14768-informe-del-cumplimiento-de-la-ley-518914-que-corresponde-al-mes-de-abril-de-2020.html#.XvtAeNXB_IW</t>
  </si>
  <si>
    <t>MAYO</t>
  </si>
  <si>
    <t>JUNIO</t>
  </si>
  <si>
    <t xml:space="preserve">Capacitaciones Dirigidos a funcionarios </t>
  </si>
  <si>
    <t>Ninguna</t>
  </si>
  <si>
    <t>Crecimiento profesional de cada funcionario</t>
  </si>
  <si>
    <t>https://www.senatur.gov.py/institucion/organigrama</t>
  </si>
  <si>
    <t xml:space="preserve">obs.Es importante mencionar que  en este momento la Direc cion de Talento Humano, se encuentran enviando vía correo electrónicos las capacitaciones virtuales que se esta realizando en estos momentos y que son totalmente gratuitos. </t>
  </si>
  <si>
    <t xml:space="preserve">ningún costo para la Institución </t>
  </si>
  <si>
    <t>crecimiento profesional de cada funcionario</t>
  </si>
  <si>
    <t>MACROPROCESOS</t>
  </si>
  <si>
    <t>PROCESOS</t>
  </si>
  <si>
    <t>SUBPROCESOS</t>
  </si>
  <si>
    <t>CODIGO</t>
  </si>
  <si>
    <t>RESPONSABLE</t>
  </si>
  <si>
    <t>APOYO</t>
  </si>
  <si>
    <t>Gestión de Talento Humano</t>
  </si>
  <si>
    <t>Administración del Talento Humano</t>
  </si>
  <si>
    <t>Plan de Capacitación</t>
  </si>
  <si>
    <t>SPRO-ATHU-PCAP-01</t>
  </si>
  <si>
    <t>Dpto. de Administración del Talento Humano</t>
  </si>
  <si>
    <t>Administración de Nómina</t>
  </si>
  <si>
    <t>SPRO-ATHU-ANOM-02</t>
  </si>
  <si>
    <t>Inducción y Reinducción</t>
  </si>
  <si>
    <t>SPRO-ATHU-IRID-03</t>
  </si>
  <si>
    <t>Movilidad del personal</t>
  </si>
  <si>
    <t>SPRO-ATHU-MPER-04</t>
  </si>
  <si>
    <t>Desvinculación</t>
  </si>
  <si>
    <t>SPRO-ATHU-DESV-05</t>
  </si>
  <si>
    <t>Desarrollo y Evaluación del Talento Humano</t>
  </si>
  <si>
    <t>Selección e incorporación del Personal.</t>
  </si>
  <si>
    <t>SPRO-DETH-SIPE-01</t>
  </si>
  <si>
    <t xml:space="preserve">Dpto. de Desarrollo Talento Humano </t>
  </si>
  <si>
    <t xml:space="preserve">Gestión de la Evaluación del Desempeño </t>
  </si>
  <si>
    <t>SPRO-DETH-GEDE-02</t>
  </si>
  <si>
    <t>Gestión de Programas de Jubilación</t>
  </si>
  <si>
    <t>SPRO-DETH-GPJU-03</t>
  </si>
  <si>
    <t>Bienestar del Personal</t>
  </si>
  <si>
    <t>SPRO-DETH-BIPE-04</t>
  </si>
  <si>
    <t>Dpto. de Bienestar Social</t>
  </si>
  <si>
    <t>Actualización del Reglamento Interno Institucional, el cual ha sido puesto a consideración de la Máxima Autoridad Institucional, para su posterior reinducción conforme a lo establecido en las Políticas de Gestión del Talento Humano.</t>
  </si>
  <si>
    <t>1)       Actualización del Manual de Proceso y Procedimientos, el cual una vez aprobado será socializado en su versión 2.</t>
  </si>
  <si>
    <t xml:space="preserve"> Gestion del Turismo en Tiempos de Covid con la OMT</t>
  </si>
  <si>
    <t>Recursos Humanos</t>
  </si>
  <si>
    <t xml:space="preserve">100 - Personas    </t>
  </si>
  <si>
    <t xml:space="preserve">"Mujeres Lideres en Turismo" 
Con Ministras de Lationoamerica </t>
  </si>
  <si>
    <t>125 Personas - Alcance 12,042</t>
  </si>
  <si>
    <t xml:space="preserve"> Innovacion   - Con disertante de la OMT</t>
  </si>
  <si>
    <t>130 Personas - Alcance 9,604</t>
  </si>
  <si>
    <t xml:space="preserve">Gestion del Turismo en Tiempos de Covid todos con disertantes de la OMT.  </t>
  </si>
  <si>
    <t xml:space="preserve">500 Personas - Alcance 8,865 </t>
  </si>
  <si>
    <t>Estrategias para el turismo post covid al sector privado Turistico.</t>
  </si>
  <si>
    <t xml:space="preserve">97 Personas -  Alcance 7,498 </t>
  </si>
  <si>
    <t>Webinar Oportunidades del Turismo Naturaleza y Experiencias en al Ambito Rural con Ecuador.</t>
  </si>
  <si>
    <t>123 Personas - Alcance 11,057</t>
  </si>
  <si>
    <t>"La gestión del Turismo en tiempos del COVID19" PRESTADORES ITAPUA con la OMT</t>
  </si>
  <si>
    <t>118 Personas - Alcance 7.985</t>
  </si>
  <si>
    <t xml:space="preserve">La gestión del Turismo en tiempos del COVID19 PRESTADORES ALTO PARANÁ con la OMT </t>
  </si>
  <si>
    <t xml:space="preserve">74 Personas - Alance 7.434 </t>
  </si>
  <si>
    <t xml:space="preserve">"Empoderamiento de la mujer post Covid-19" 
Disertante de la OMT </t>
  </si>
  <si>
    <t xml:space="preserve">131 Personas - Alcance 6.920 </t>
  </si>
  <si>
    <t>Realizacion de 2 reuniones del MERCOSUR: Reunion  de Tecnicos y Reunion de MInistros del MERCOSUR</t>
  </si>
  <si>
    <t xml:space="preserve"> Ministros 5 Personas y el de Tecnicos 20</t>
  </si>
  <si>
    <t xml:space="preserve">LXV Reunion de Ministros de la CAM de la OMT   </t>
  </si>
  <si>
    <t xml:space="preserve"> 24 Paises y 72 tecnicos.</t>
  </si>
  <si>
    <t>Reunion de la Mai con la Presidenta de la WTTC</t>
  </si>
  <si>
    <t>Mai y la presidenta de la WTTC</t>
  </si>
  <si>
    <t>Webinar con Portugal Turismo Religioso
Webinar con Portugal Turismo Gastronomico</t>
  </si>
  <si>
    <t>Alcance de 5.439 personas</t>
  </si>
  <si>
    <t>Webinar con Colombia Biciturismo.</t>
  </si>
  <si>
    <t xml:space="preserve">115 Personas </t>
  </si>
  <si>
    <t>La Dirección de Relaciones Internacionales y el equipo de trabajo ha logrado en este tiempo la realización de temas de gran importancia para el turismo, con oportunidad de capacitar a profesionales de turismo en los temas expuestos en los webinars de la OMT y OEA tambien de otros paises como Ecuador, Nicaragua, Panamá, Honduras, Chile. Además en su calidad de presidencia protempore del MERCOSUR SENATUR ha puesto en debate importantes temas como ser la primera en hablar de la importancia de homologar protocolos sanitarios de bioseguridad en los paises del MERCOSUR además tuvo un rol fundamental en la reunión de la CAM con el informe de la situación de Paraguay en cuanto a llevar la delantera en medidas sanitarias COVID con menor cantidad de infectados en la región que fue reconocida por varios paises. entre otros importantes logros.</t>
  </si>
  <si>
    <t>Auditorías Financieras</t>
  </si>
  <si>
    <t>Dictamen N° 02/2020 de la Auditoría Interna SENATUR</t>
  </si>
  <si>
    <t xml:space="preserve">Evaluar los Estados Financieros de la Senatur </t>
  </si>
  <si>
    <t xml:space="preserve">Cumplimiento de la Ley Nº 1535/99 </t>
  </si>
  <si>
    <t>Informe AII N° 05/2020</t>
  </si>
  <si>
    <t>Auditoría Financiera - Ejecución Presupuestaria</t>
  </si>
  <si>
    <t>La correcta imputación presupuestaria de los rubros de ingresos y gastos.</t>
  </si>
  <si>
    <t>Informe AII N° 06/2020</t>
  </si>
  <si>
    <t>OBJETO DE GASTO: 500 – INVERSIÓN FÍSICA - Seguimiento</t>
  </si>
  <si>
    <t>Auditorías de Gestión</t>
  </si>
  <si>
    <t>Informe AIG N° 01/2020</t>
  </si>
  <si>
    <t>RUBRO: 123 “Remuneraciones Extraordinarias” 
RUBRO: 125 “Remuneraciones Adicionales”</t>
  </si>
  <si>
    <t>Verificar que los procedimientos efectuados en las distintas dependencias sean efectivos y transparentes.</t>
  </si>
  <si>
    <t>Informe AIG N° 05/2020</t>
  </si>
  <si>
    <t>RUBRO OBJETO DE ANÁLISIS - OBJETO DE GASTO: 300 – BIENES DE CONSUMO E INSUMOS
PERIODO: 01 – 06 – 2019 AL 30 - 06– 2019</t>
  </si>
  <si>
    <t>N/A</t>
  </si>
  <si>
    <t>Otros tipos de Auditoría</t>
  </si>
  <si>
    <t> 100%</t>
  </si>
  <si>
    <t> Aun no publicado</t>
  </si>
  <si>
    <t>-</t>
  </si>
  <si>
    <t>https://app.powerbi.com/view?r=eyJrIjoiMmJlYjg1YzgtMmQ3Mi00YzVkLWJkOTQtOTE3ZTZkNzVhYTAzIiwidCI6Ijk2ZDUwYjY5LTE5MGQtNDkxYy1hM2U1LWExYWRlYmMxYTg3NSJ9</t>
  </si>
  <si>
    <t>https://informacionpublica.paraguay.gov.py/portal/#!/estadisticas/burbujas</t>
  </si>
  <si>
    <t>Portal Unificado de información Pública </t>
  </si>
  <si>
    <t>Información Pública </t>
  </si>
  <si>
    <t>Dirección de Transparencia y Anticorrupción </t>
  </si>
  <si>
    <t>Sistema de Registro y Seguimiento de Causas Penales, Sumarios Administrativos e Investigaciones Preliminares (SSPS) </t>
  </si>
  <si>
    <t>Causa Penal. Sumario Administrativo. Investigación Preliminar. </t>
  </si>
  <si>
    <t>Dirección de Transparencia y Anticorrupción. </t>
  </si>
  <si>
    <t>https://informacionpublica.paraguay.gov.py/portal/#!/buscar_informacion#busqueda</t>
  </si>
  <si>
    <t>http://ssps.senac.gov.py/ssps/</t>
  </si>
  <si>
    <t>8.191 </t>
  </si>
  <si>
    <t>04/02/2.020 </t>
  </si>
  <si>
    <t>Anónimo </t>
  </si>
  <si>
    <t>Cerrado </t>
  </si>
  <si>
    <t>Institución: SECRETARÍA NACIONAL DE TURISMO - SENATUR</t>
  </si>
  <si>
    <t>Periodo del informe: 01 de enero al 30 de junio de 2020</t>
  </si>
  <si>
    <t>2)      Matriz de Polifuncionalidad por Procesos correspondiente a la competencia, formación y toma de conciencia por parte de los funcionarios contratados, permanentes y comisionados que se encuentran prestando servicios en la Secretaría Nacional de Turismo.</t>
  </si>
  <si>
    <t>3)      Obtención del Seguro Médico corporativo en favor de todos los funcionarios, incluyendo a su Grupo Familiar; a través de la firma Servicios Integral Médico S.A. (SIME S.A.).</t>
  </si>
  <si>
    <t>4)      Capacitaciones hechas por funcionarios de la SENATUR, como resultado de las invitaciones o socialización de programas por parte de la Dirección de Talento Humano. Esta iniciativa surge en consideración a la situación por la que nos encontramos; atravesando múltiples variables a raíz de la pandemia producida por el COVID-19.</t>
  </si>
  <si>
    <t>5)      Promoción de funcionarios permanentes y contratados, a partir de directrices emanadas por la Máxima Autoridad Institucional.</t>
  </si>
  <si>
    <t>6)      Actualización de legajos correspondientes a funcionarios permanentes, contratados y pasantes remunerados de la SENATUR y puesta en marcho del Archivo de la DTH.</t>
  </si>
  <si>
    <t>7)      Reinducción del Reglamento Interno Institucional vigente y aprobado según Resolución N° 1.478/2.016.</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</si>
</sst>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charset val="134"/>
      <scheme val="minor"/>
    </font>
    <font>
      <u/>
      <sz val="11"/>
      <color rgb="FF0000FF"/>
      <name val="Calibri"/>
      <scheme val="minor"/>
    </font>
    <font>
      <sz val="11"/>
      <name val="Calibri"/>
      <family val="2"/>
      <scheme val="minor"/>
    </font>
    <font>
      <u/>
      <sz val="11"/>
      <name val="Calibri"/>
      <family val="2"/>
      <scheme val="minor"/>
    </font>
    <font>
      <b/>
      <sz val="11"/>
      <name val="Calibri"/>
      <family val="2"/>
      <scheme val="minor"/>
    </font>
    <font>
      <b/>
      <u/>
      <sz val="11"/>
      <name val="Calibri"/>
      <family val="2"/>
      <scheme val="minor"/>
    </font>
  </fonts>
  <fills count="5">
    <fill>
      <patternFill patternType="none"/>
    </fill>
    <fill>
      <patternFill patternType="gray125"/>
    </fill>
    <fill>
      <patternFill patternType="solid">
        <fgColor rgb="FFBFBFBF"/>
        <bgColor indexed="64"/>
      </patternFill>
    </fill>
    <fill>
      <patternFill patternType="solid">
        <fgColor rgb="FF2F75B5"/>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06">
    <xf numFmtId="0" fontId="0" fillId="0" borderId="0" xfId="0">
      <alignment vertical="center"/>
    </xf>
    <xf numFmtId="0" fontId="2" fillId="0" borderId="1" xfId="0" applyFont="1" applyBorder="1" applyAlignment="1">
      <alignment vertical="center" wrapText="1"/>
    </xf>
    <xf numFmtId="0" fontId="2" fillId="0" borderId="1" xfId="0" applyFont="1" applyFill="1" applyBorder="1" applyAlignment="1">
      <alignment vertical="center" wrapText="1"/>
    </xf>
    <xf numFmtId="3" fontId="2" fillId="0" borderId="1" xfId="0" applyNumberFormat="1" applyFont="1" applyFill="1" applyBorder="1">
      <alignment vertical="center"/>
    </xf>
    <xf numFmtId="9" fontId="2" fillId="0" borderId="1" xfId="0" applyNumberFormat="1" applyFont="1" applyFill="1" applyBorder="1">
      <alignment vertical="center"/>
    </xf>
    <xf numFmtId="0" fontId="2" fillId="0" borderId="1" xfId="0" applyFont="1" applyFill="1" applyBorder="1" applyAlignment="1">
      <alignment horizontal="center" vertical="center" wrapText="1"/>
    </xf>
    <xf numFmtId="0" fontId="3" fillId="0" borderId="1" xfId="1" applyFont="1" applyBorder="1" applyAlignment="1">
      <alignment vertical="center" wrapText="1"/>
    </xf>
    <xf numFmtId="0" fontId="2" fillId="0" borderId="1" xfId="0" applyFont="1" applyFill="1" applyBorder="1" applyAlignment="1">
      <alignment horizontal="center" vertical="center"/>
    </xf>
    <xf numFmtId="0" fontId="2" fillId="0" borderId="0" xfId="0" applyFont="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Alignment="1">
      <alignment horizontal="center"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2" fillId="0" borderId="1" xfId="0" applyFont="1" applyBorder="1" applyAlignment="1">
      <alignment horizontal="justify" vertical="top" wrapText="1"/>
    </xf>
    <xf numFmtId="0" fontId="2" fillId="0" borderId="1" xfId="0" applyFont="1" applyBorder="1">
      <alignment vertical="center"/>
    </xf>
    <xf numFmtId="0" fontId="2" fillId="0" borderId="1" xfId="0" applyFont="1" applyBorder="1" applyAlignment="1">
      <alignment horizontal="justify" vertical="center" wrapText="1"/>
    </xf>
    <xf numFmtId="0" fontId="3" fillId="0" borderId="0" xfId="0" applyFont="1">
      <alignment vertical="center"/>
    </xf>
    <xf numFmtId="0" fontId="4" fillId="0" borderId="1" xfId="0" applyFont="1" applyBorder="1" applyAlignment="1">
      <alignmen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3" xfId="1" applyFont="1" applyBorder="1" applyAlignment="1">
      <alignment horizontal="center" vertical="center" wrapText="1"/>
    </xf>
    <xf numFmtId="0" fontId="2" fillId="0" borderId="4" xfId="0" applyFont="1" applyBorder="1" applyAlignment="1">
      <alignment horizontal="center" vertical="center" wrapText="1"/>
    </xf>
    <xf numFmtId="0" fontId="2" fillId="0" borderId="4" xfId="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1" applyFont="1" applyBorder="1" applyAlignment="1">
      <alignment horizontal="center" vertical="center" wrapText="1"/>
    </xf>
    <xf numFmtId="0" fontId="3" fillId="0" borderId="1" xfId="1" applyFont="1" applyFill="1" applyBorder="1" applyAlignment="1">
      <alignment vertical="center" wrapText="1"/>
    </xf>
    <xf numFmtId="0" fontId="3" fillId="0" borderId="3" xfId="1" applyFont="1" applyBorder="1" applyAlignment="1">
      <alignment horizontal="center" vertical="center" wrapText="1"/>
    </xf>
    <xf numFmtId="0" fontId="2" fillId="0" borderId="1" xfId="0" applyFont="1" applyBorder="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2" fillId="0" borderId="0" xfId="0" applyFont="1" applyFill="1" applyBorder="1">
      <alignment vertical="center"/>
    </xf>
    <xf numFmtId="0" fontId="2" fillId="0" borderId="0" xfId="0" applyFont="1" applyBorder="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9" fontId="2" fillId="0" borderId="3" xfId="0" applyNumberFormat="1" applyFont="1" applyFill="1" applyBorder="1" applyAlignment="1">
      <alignment horizontal="center" vertical="center"/>
    </xf>
    <xf numFmtId="0" fontId="3" fillId="0" borderId="3" xfId="1"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3" fontId="2" fillId="0" borderId="1" xfId="0" applyNumberFormat="1" applyFont="1" applyBorder="1">
      <alignment vertical="center"/>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lignment vertical="center"/>
    </xf>
    <xf numFmtId="0" fontId="4" fillId="0" borderId="1" xfId="0" applyFont="1" applyBorder="1" applyAlignment="1">
      <alignment horizontal="center" vertical="center" wrapText="1"/>
    </xf>
    <xf numFmtId="0" fontId="2" fillId="0" borderId="1" xfId="0" applyFont="1" applyBorder="1" applyAlignment="1">
      <alignment horizontal="lef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3" fontId="4" fillId="0" borderId="1" xfId="0" applyNumberFormat="1" applyFont="1" applyBorder="1">
      <alignment vertical="center"/>
    </xf>
    <xf numFmtId="0" fontId="4" fillId="0" borderId="1" xfId="0" applyFont="1" applyFill="1" applyBorder="1" applyAlignment="1">
      <alignment horizontal="center" vertical="center"/>
    </xf>
    <xf numFmtId="0" fontId="2" fillId="0" borderId="0" xfId="0" applyFont="1" applyFill="1">
      <alignment vertical="center"/>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wrapText="1"/>
    </xf>
    <xf numFmtId="0" fontId="3" fillId="0" borderId="1" xfId="1" applyFont="1" applyBorder="1" applyAlignment="1">
      <alignment horizontal="left" vertical="center" wrapText="1"/>
    </xf>
    <xf numFmtId="0" fontId="2" fillId="0" borderId="1" xfId="0" applyFont="1" applyBorder="1" applyAlignment="1">
      <alignment vertical="top" wrapText="1"/>
    </xf>
    <xf numFmtId="0" fontId="2" fillId="0" borderId="1"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 fillId="0" borderId="2" xfId="0" applyFont="1" applyBorder="1" applyAlignment="1">
      <alignment horizontal="center" vertical="center" wrapText="1"/>
    </xf>
    <xf numFmtId="0" fontId="2" fillId="0" borderId="0" xfId="0" applyFont="1" applyBorder="1" applyAlignment="1">
      <alignment vertical="top" wrapText="1"/>
    </xf>
    <xf numFmtId="0" fontId="2" fillId="0" borderId="1" xfId="0" applyFont="1" applyBorder="1" applyAlignment="1">
      <alignment horizontal="left" vertical="top"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xf>
    <xf numFmtId="0" fontId="2" fillId="0" borderId="1" xfId="0" applyFont="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2" fillId="0" borderId="1" xfId="0" applyFont="1" applyBorder="1" applyAlignment="1">
      <alignment vertical="center" wrapText="1"/>
    </xf>
    <xf numFmtId="0" fontId="4" fillId="4" borderId="1" xfId="0" applyFont="1" applyFill="1" applyBorder="1" applyAlignment="1">
      <alignment horizontal="center" vertical="center" wrapText="1"/>
    </xf>
    <xf numFmtId="0" fontId="4" fillId="3" borderId="3" xfId="0" applyFont="1" applyFill="1" applyBorder="1" applyAlignment="1">
      <alignment horizontal="center" vertical="center" textRotation="90" wrapText="1"/>
    </xf>
    <xf numFmtId="0" fontId="2" fillId="0" borderId="3" xfId="0" applyFont="1" applyBorder="1" applyAlignment="1">
      <alignment vertical="center" wrapText="1"/>
    </xf>
    <xf numFmtId="0" fontId="2" fillId="4" borderId="1" xfId="0" applyFont="1" applyFill="1" applyBorder="1" applyAlignment="1">
      <alignment vertical="center" wrapText="1"/>
    </xf>
    <xf numFmtId="0" fontId="2" fillId="0" borderId="0" xfId="0" applyFont="1" applyBorder="1" applyAlignment="1">
      <alignment horizontal="center" vertical="center" wrapText="1"/>
    </xf>
    <xf numFmtId="0" fontId="4" fillId="0" borderId="0" xfId="0" applyFont="1" applyBorder="1" applyAlignment="1">
      <alignment horizontal="right" vertical="center"/>
    </xf>
    <xf numFmtId="3" fontId="4" fillId="0" borderId="0" xfId="0" applyNumberFormat="1" applyFont="1" applyBorder="1">
      <alignment vertical="center"/>
    </xf>
    <xf numFmtId="0" fontId="4" fillId="0" borderId="0" xfId="0" applyFont="1" applyBorder="1">
      <alignment vertical="center"/>
    </xf>
    <xf numFmtId="0" fontId="3" fillId="0" borderId="0" xfId="1" applyFont="1" applyBorder="1" applyAlignment="1">
      <alignment horizontal="center" vertical="center" wrapText="1"/>
    </xf>
    <xf numFmtId="0" fontId="2"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pieChart>
        <c:varyColors val="1"/>
        <c:ser>
          <c:idx val="0"/>
          <c:order val="0"/>
          <c:tx>
            <c:strRef>
              <c:f>[2]Hoja1!$H$182:$H$183</c:f>
              <c:strCache>
                <c:ptCount val="1"/>
                <c:pt idx="0">
                  <c:v>MONTO</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884-43EC-88A8-EE837067762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2-C884-43EC-88A8-EE837067762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3-C884-43EC-88A8-EE837067762E}"/>
              </c:ext>
            </c:extLst>
          </c:dPt>
          <c:dLbls>
            <c:dLbl>
              <c:idx val="0"/>
              <c:layout/>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1-C884-43EC-88A8-EE837067762E}"/>
                </c:ext>
                <c:ext xmlns:c15="http://schemas.microsoft.com/office/drawing/2012/chart" uri="{CE6537A1-D6FC-4f65-9D91-7224C49458BB}">
                  <c15:layout/>
                </c:ext>
              </c:extLst>
            </c:dLbl>
            <c:dLbl>
              <c:idx val="1"/>
              <c:layout/>
              <c:showLegendKey val="0"/>
              <c:showVal val="1"/>
              <c:showCatName val="0"/>
              <c:showSerName val="0"/>
              <c:showPercent val="1"/>
              <c:showBubbleSize val="0"/>
              <c:separator>
</c:separator>
              <c:extLst>
                <c:ext xmlns:c15="http://schemas.microsoft.com/office/drawing/2012/chart" uri="{CE6537A1-D6FC-4f65-9D91-7224C49458BB}">
                  <c15:layout/>
                </c:ext>
              </c:extLst>
            </c:dLbl>
            <c:dLbl>
              <c:idx val="2"/>
              <c:layout/>
              <c:showLegendKey val="0"/>
              <c:showVal val="1"/>
              <c:showCatName val="0"/>
              <c:showSerName val="0"/>
              <c:showPercent val="1"/>
              <c:showBubbleSize val="0"/>
              <c:separator>
</c:separator>
              <c:extLst xmlns:c16r2="http://schemas.microsoft.com/office/drawing/2015/06/chart">
                <c:ext xmlns:c16="http://schemas.microsoft.com/office/drawing/2014/chart" uri="{C3380CC4-5D6E-409C-BE32-E72D297353CC}">
                  <c16:uniqueId val="{00000003-C884-43EC-88A8-EE837067762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[2]Hoja1!$G$184:$G$186</c:f>
              <c:strCache>
                <c:ptCount val="3"/>
                <c:pt idx="0">
                  <c:v>A EJECUTAR</c:v>
                </c:pt>
                <c:pt idx="1">
                  <c:v>ADJUDICADOS</c:v>
                </c:pt>
                <c:pt idx="2">
                  <c:v>A CANCELAR</c:v>
                </c:pt>
              </c:strCache>
            </c:strRef>
          </c:cat>
          <c:val>
            <c:numRef>
              <c:f>[2]Hoja1!$H$184:$H$186</c:f>
              <c:numCache>
                <c:formatCode>General</c:formatCode>
                <c:ptCount val="3"/>
                <c:pt idx="0">
                  <c:v>3215511500</c:v>
                </c:pt>
                <c:pt idx="1">
                  <c:v>11497165491</c:v>
                </c:pt>
                <c:pt idx="2">
                  <c:v>4268170144</c:v>
                </c:pt>
              </c:numCache>
            </c:numRef>
          </c:val>
          <c:extLst xmlns:c16r2="http://schemas.microsoft.com/office/drawing/2015/06/chart">
            <c:ext xmlns:c16="http://schemas.microsoft.com/office/drawing/2014/chart" uri="{C3380CC4-5D6E-409C-BE32-E72D297353CC}">
              <c16:uniqueId val="{00000000-C884-43EC-88A8-EE837067762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9350531083913617"/>
          <c:y val="0.8560939202813741"/>
          <c:w val="0.41298937832172772"/>
          <c:h val="0.143906079718625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Salarios por Objeto de Gasto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[1]Hoja1!$D$96:$D$107</c:f>
              <c:numCache>
                <c:formatCode>General</c:formatCode>
                <c:ptCount val="12"/>
                <c:pt idx="0">
                  <c:v>12637200000</c:v>
                </c:pt>
                <c:pt idx="1">
                  <c:v>416148000</c:v>
                </c:pt>
                <c:pt idx="2">
                  <c:v>1087779000</c:v>
                </c:pt>
                <c:pt idx="3">
                  <c:v>667333416</c:v>
                </c:pt>
                <c:pt idx="4">
                  <c:v>582677808</c:v>
                </c:pt>
                <c:pt idx="5">
                  <c:v>1211500536</c:v>
                </c:pt>
                <c:pt idx="6">
                  <c:v>2598893700</c:v>
                </c:pt>
                <c:pt idx="7">
                  <c:v>110000000</c:v>
                </c:pt>
                <c:pt idx="8">
                  <c:v>281003000</c:v>
                </c:pt>
                <c:pt idx="9">
                  <c:v>3021302064</c:v>
                </c:pt>
                <c:pt idx="10">
                  <c:v>3384868488</c:v>
                </c:pt>
                <c:pt idx="11">
                  <c:v>1211428549</c:v>
                </c:pt>
              </c:numCache>
            </c:numRef>
          </c:val>
          <c:extLst xmlns:c16r2="http://schemas.microsoft.com/office/drawing/2015/06/chart">
            <c:ext xmlns:c16="http://schemas.microsoft.com/office/drawing/2014/chart" uri="{C3380CC4-5D6E-409C-BE32-E72D297353CC}">
              <c16:uniqueId val="{00000000-EB8B-4C5F-BEBB-630E413A1973}"/>
            </c:ext>
          </c:extLst>
        </c:ser>
        <c:ser>
          <c:idx val="1"/>
          <c:order val="1"/>
          <c:tx>
            <c:v>Ejecutado</c:v>
          </c:tx>
          <c:spPr>
            <a:solidFill>
              <a:schemeClr val="accent2"/>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[1]Hoja1!$E$96:$E$107</c:f>
              <c:numCache>
                <c:formatCode>General</c:formatCode>
                <c:ptCount val="12"/>
                <c:pt idx="0">
                  <c:v>4774876790</c:v>
                </c:pt>
                <c:pt idx="1">
                  <c:v>205017400</c:v>
                </c:pt>
                <c:pt idx="2">
                  <c:v>0</c:v>
                </c:pt>
                <c:pt idx="3">
                  <c:v>133998657</c:v>
                </c:pt>
                <c:pt idx="4">
                  <c:v>51948424</c:v>
                </c:pt>
                <c:pt idx="5">
                  <c:v>909508480</c:v>
                </c:pt>
                <c:pt idx="6">
                  <c:v>1371460007</c:v>
                </c:pt>
                <c:pt idx="7">
                  <c:v>36720000</c:v>
                </c:pt>
                <c:pt idx="8">
                  <c:v>118560045</c:v>
                </c:pt>
                <c:pt idx="9">
                  <c:v>1376396612</c:v>
                </c:pt>
                <c:pt idx="10">
                  <c:v>1539906764</c:v>
                </c:pt>
                <c:pt idx="11">
                  <c:v>244464047</c:v>
                </c:pt>
              </c:numCache>
            </c:numRef>
          </c:val>
          <c:extLst xmlns:c16r2="http://schemas.microsoft.com/office/drawing/2015/06/chart">
            <c:ext xmlns:c16="http://schemas.microsoft.com/office/drawing/2014/chart" uri="{C3380CC4-5D6E-409C-BE32-E72D297353CC}">
              <c16:uniqueId val="{00000001-EB8B-4C5F-BEBB-630E413A1973}"/>
            </c:ext>
          </c:extLst>
        </c:ser>
        <c:dLbls>
          <c:showLegendKey val="0"/>
          <c:showVal val="0"/>
          <c:showCatName val="0"/>
          <c:showSerName val="0"/>
          <c:showPercent val="0"/>
          <c:showBubbleSize val="0"/>
        </c:dLbls>
        <c:gapWidth val="182"/>
        <c:axId val="482134208"/>
        <c:axId val="482130680"/>
      </c:barChart>
      <c:catAx>
        <c:axId val="482134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482130680"/>
        <c:crosses val="autoZero"/>
        <c:auto val="1"/>
        <c:lblAlgn val="ctr"/>
        <c:lblOffset val="100"/>
        <c:noMultiLvlLbl val="0"/>
      </c:catAx>
      <c:valAx>
        <c:axId val="482130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4821342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Gastos Corrientes</a:t>
            </a:r>
            <a:r>
              <a:rPr lang="es-PY" baseline="0"/>
              <a:t> y de Capital por Objeto de Gasto</a:t>
            </a:r>
            <a:endParaRPr lang="es-PY"/>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[3]Hoja1!$C$108:$C$135</c:f>
              <c:strCache>
                <c:ptCount val="28"/>
                <c:pt idx="0">
                  <c:v>SERVICIOS BÁSICOS</c:v>
                </c:pt>
                <c:pt idx="1">
                  <c:v>TRANSPORTE Y ALMACENAJE</c:v>
                </c:pt>
                <c:pt idx="2">
                  <c:v>PASAJES Y VIATICOS</c:v>
                </c:pt>
                <c:pt idx="3">
                  <c:v>GASTOS POR SERVICIOS DE ASEO, MANTENIMIENTO Y REPARACIONES</c:v>
                </c:pt>
                <c:pt idx="4">
                  <c:v>ALQUILERES Y DERECHOS</c:v>
                </c:pt>
                <c:pt idx="5">
                  <c:v>SERVICIOS TÉCNICOS Y PROFESIONALES</c:v>
                </c:pt>
                <c:pt idx="6">
                  <c:v>SEGURO MÉDICO</c:v>
                </c:pt>
                <c:pt idx="7">
                  <c:v>SERVICIO DE CEREMONIAL</c:v>
                </c:pt>
                <c:pt idx="8">
                  <c:v>SERVICIO DE VIGILANCIA</c:v>
                </c:pt>
                <c:pt idx="9">
                  <c:v>SERVICIO DE CATERING</c:v>
                </c:pt>
                <c:pt idx="10">
                  <c:v>SERVICIO EN GENERAL</c:v>
                </c:pt>
                <c:pt idx="11">
                  <c:v>SERVICIO DE CAPACITACION Y ADIESTRAMIENTO</c:v>
                </c:pt>
                <c:pt idx="12">
                  <c:v>PRODUCTOS ALIMENTICIOS</c:v>
                </c:pt>
                <c:pt idx="13">
                  <c:v>TEXTILES Y VESTUARIOS</c:v>
                </c:pt>
                <c:pt idx="14">
                  <c:v>PRODUCTOS DE PAPEL, CARTON E IMPRESOS</c:v>
                </c:pt>
                <c:pt idx="15">
                  <c:v>BIENES DE CONSUMO DE OFICINAS E INSUMOS</c:v>
                </c:pt>
                <c:pt idx="16">
                  <c:v>PRODUCTOS E INSTRUM. QUIMICOS Y MEDICINALES</c:v>
                </c:pt>
                <c:pt idx="17">
                  <c:v>COMBUSTIBLES Y LUBRICANTES</c:v>
                </c:pt>
                <c:pt idx="18">
                  <c:v>OTROS BIENES DE CONSUMO</c:v>
                </c:pt>
                <c:pt idx="19">
                  <c:v>CONSTRUCCIONES</c:v>
                </c:pt>
                <c:pt idx="20">
                  <c:v>ADQUISICION DE MAQUINARIAS, EQUIPOS Y HERRAMIENTAS EN GRAL.</c:v>
                </c:pt>
                <c:pt idx="21">
                  <c:v>ADQUISICION DE EQUIPOS DE OFICINA Y COMPUTACIÓN</c:v>
                </c:pt>
                <c:pt idx="22">
                  <c:v>ADQUISICION DE ACTIVOS INTAGIBLES</c:v>
                </c:pt>
                <c:pt idx="23">
                  <c:v>BECAS</c:v>
                </c:pt>
                <c:pt idx="24">
                  <c:v>APORTE A ENTIDADES EDUCATIVAS E INST. SIN FINES DE LUCRO</c:v>
                </c:pt>
                <c:pt idx="25">
                  <c:v>TRANSFERENCIAS CORRIENTES AL SECTOR EXTERNO</c:v>
                </c:pt>
                <c:pt idx="26">
                  <c:v>TRANSFERENCIAS CTES A ENT. DEL SECTOR PRIVADO, ACADEMICO</c:v>
                </c:pt>
                <c:pt idx="27">
                  <c:v>PAGO DE IMPUESTOS, TASA, GASTOS JUDICIALES Y OTROS</c:v>
                </c:pt>
              </c:strCache>
            </c:strRef>
          </c:cat>
          <c:val>
            <c:numRef>
              <c:f>[3]Hoja1!$D$108:$D$135</c:f>
              <c:numCache>
                <c:formatCode>#,##0</c:formatCode>
                <c:ptCount val="28"/>
                <c:pt idx="0">
                  <c:v>838500000</c:v>
                </c:pt>
                <c:pt idx="1">
                  <c:v>515600000</c:v>
                </c:pt>
                <c:pt idx="2">
                  <c:v>2187927836</c:v>
                </c:pt>
                <c:pt idx="3">
                  <c:v>3911038785</c:v>
                </c:pt>
                <c:pt idx="4">
                  <c:v>1023998502</c:v>
                </c:pt>
                <c:pt idx="5">
                  <c:v>18673858437</c:v>
                </c:pt>
                <c:pt idx="6">
                  <c:v>3575960250</c:v>
                </c:pt>
                <c:pt idx="7">
                  <c:v>989650000</c:v>
                </c:pt>
                <c:pt idx="8">
                  <c:v>2239295144</c:v>
                </c:pt>
                <c:pt idx="9">
                  <c:v>400000000</c:v>
                </c:pt>
                <c:pt idx="10">
                  <c:v>74800000</c:v>
                </c:pt>
                <c:pt idx="11">
                  <c:v>72081087</c:v>
                </c:pt>
                <c:pt idx="12">
                  <c:v>79053050</c:v>
                </c:pt>
                <c:pt idx="13">
                  <c:v>116275000</c:v>
                </c:pt>
                <c:pt idx="14">
                  <c:v>100101200</c:v>
                </c:pt>
                <c:pt idx="15">
                  <c:v>428505120</c:v>
                </c:pt>
                <c:pt idx="16">
                  <c:v>113796400</c:v>
                </c:pt>
                <c:pt idx="17">
                  <c:v>600000000</c:v>
                </c:pt>
                <c:pt idx="18">
                  <c:v>96829000</c:v>
                </c:pt>
                <c:pt idx="19">
                  <c:v>150000000</c:v>
                </c:pt>
                <c:pt idx="20">
                  <c:v>359072197</c:v>
                </c:pt>
                <c:pt idx="21">
                  <c:v>506643913</c:v>
                </c:pt>
                <c:pt idx="22">
                  <c:v>45164092</c:v>
                </c:pt>
                <c:pt idx="23">
                  <c:v>259200000</c:v>
                </c:pt>
                <c:pt idx="24">
                  <c:v>1232766736</c:v>
                </c:pt>
                <c:pt idx="25">
                  <c:v>372249965</c:v>
                </c:pt>
                <c:pt idx="26">
                  <c:v>228000000</c:v>
                </c:pt>
                <c:pt idx="27">
                  <c:v>815860362</c:v>
                </c:pt>
              </c:numCache>
            </c:numRef>
          </c:val>
          <c:extLst xmlns:c16r2="http://schemas.microsoft.com/office/drawing/2015/06/chart">
            <c:ext xmlns:c16="http://schemas.microsoft.com/office/drawing/2014/chart" uri="{C3380CC4-5D6E-409C-BE32-E72D297353CC}">
              <c16:uniqueId val="{00000000-8A4B-4AD5-B3F1-470C39218D62}"/>
            </c:ext>
          </c:extLst>
        </c:ser>
        <c:ser>
          <c:idx val="1"/>
          <c:order val="1"/>
          <c:tx>
            <c:v>Ejecutado</c:v>
          </c:tx>
          <c:spPr>
            <a:solidFill>
              <a:schemeClr val="accent2"/>
            </a:solidFill>
            <a:ln>
              <a:noFill/>
            </a:ln>
            <a:effectLst/>
          </c:spPr>
          <c:invertIfNegative val="0"/>
          <c:cat>
            <c:strRef>
              <c:f>[3]Hoja1!$C$108:$C$135</c:f>
              <c:strCache>
                <c:ptCount val="28"/>
                <c:pt idx="0">
                  <c:v>SERVICIOS BÁSICOS</c:v>
                </c:pt>
                <c:pt idx="1">
                  <c:v>TRANSPORTE Y ALMACENAJE</c:v>
                </c:pt>
                <c:pt idx="2">
                  <c:v>PASAJES Y VIATICOS</c:v>
                </c:pt>
                <c:pt idx="3">
                  <c:v>GASTOS POR SERVICIOS DE ASEO, MANTENIMIENTO Y REPARACIONES</c:v>
                </c:pt>
                <c:pt idx="4">
                  <c:v>ALQUILERES Y DERECHOS</c:v>
                </c:pt>
                <c:pt idx="5">
                  <c:v>SERVICIOS TÉCNICOS Y PROFESIONALES</c:v>
                </c:pt>
                <c:pt idx="6">
                  <c:v>SEGURO MÉDICO</c:v>
                </c:pt>
                <c:pt idx="7">
                  <c:v>SERVICIO DE CEREMONIAL</c:v>
                </c:pt>
                <c:pt idx="8">
                  <c:v>SERVICIO DE VIGILANCIA</c:v>
                </c:pt>
                <c:pt idx="9">
                  <c:v>SERVICIO DE CATERING</c:v>
                </c:pt>
                <c:pt idx="10">
                  <c:v>SERVICIO EN GENERAL</c:v>
                </c:pt>
                <c:pt idx="11">
                  <c:v>SERVICIO DE CAPACITACION Y ADIESTRAMIENTO</c:v>
                </c:pt>
                <c:pt idx="12">
                  <c:v>PRODUCTOS ALIMENTICIOS</c:v>
                </c:pt>
                <c:pt idx="13">
                  <c:v>TEXTILES Y VESTUARIOS</c:v>
                </c:pt>
                <c:pt idx="14">
                  <c:v>PRODUCTOS DE PAPEL, CARTON E IMPRESOS</c:v>
                </c:pt>
                <c:pt idx="15">
                  <c:v>BIENES DE CONSUMO DE OFICINAS E INSUMOS</c:v>
                </c:pt>
                <c:pt idx="16">
                  <c:v>PRODUCTOS E INSTRUM. QUIMICOS Y MEDICINALES</c:v>
                </c:pt>
                <c:pt idx="17">
                  <c:v>COMBUSTIBLES Y LUBRICANTES</c:v>
                </c:pt>
                <c:pt idx="18">
                  <c:v>OTROS BIENES DE CONSUMO</c:v>
                </c:pt>
                <c:pt idx="19">
                  <c:v>CONSTRUCCIONES</c:v>
                </c:pt>
                <c:pt idx="20">
                  <c:v>ADQUISICION DE MAQUINARIAS, EQUIPOS Y HERRAMIENTAS EN GRAL.</c:v>
                </c:pt>
                <c:pt idx="21">
                  <c:v>ADQUISICION DE EQUIPOS DE OFICINA Y COMPUTACIÓN</c:v>
                </c:pt>
                <c:pt idx="22">
                  <c:v>ADQUISICION DE ACTIVOS INTAGIBLES</c:v>
                </c:pt>
                <c:pt idx="23">
                  <c:v>BECAS</c:v>
                </c:pt>
                <c:pt idx="24">
                  <c:v>APORTE A ENTIDADES EDUCATIVAS E INST. SIN FINES DE LUCRO</c:v>
                </c:pt>
                <c:pt idx="25">
                  <c:v>TRANSFERENCIAS CORRIENTES AL SECTOR EXTERNO</c:v>
                </c:pt>
                <c:pt idx="26">
                  <c:v>TRANSFERENCIAS CTES A ENT. DEL SECTOR PRIVADO, ACADEMICO</c:v>
                </c:pt>
                <c:pt idx="27">
                  <c:v>PAGO DE IMPUESTOS, TASA, GASTOS JUDICIALES Y OTROS</c:v>
                </c:pt>
              </c:strCache>
            </c:strRef>
          </c:cat>
          <c:val>
            <c:numRef>
              <c:f>[3]Hoja1!$E$108:$E$135</c:f>
              <c:numCache>
                <c:formatCode>#,##0</c:formatCode>
                <c:ptCount val="28"/>
                <c:pt idx="0">
                  <c:v>261033454</c:v>
                </c:pt>
                <c:pt idx="1">
                  <c:v>152432000</c:v>
                </c:pt>
                <c:pt idx="2">
                  <c:v>813631089</c:v>
                </c:pt>
                <c:pt idx="3">
                  <c:v>1836839931</c:v>
                </c:pt>
                <c:pt idx="4">
                  <c:v>330976766</c:v>
                </c:pt>
                <c:pt idx="5">
                  <c:v>6255630907</c:v>
                </c:pt>
                <c:pt idx="6">
                  <c:v>1353380000</c:v>
                </c:pt>
                <c:pt idx="7">
                  <c:v>208133141</c:v>
                </c:pt>
                <c:pt idx="8">
                  <c:v>909750000</c:v>
                </c:pt>
                <c:pt idx="9">
                  <c:v>188205875</c:v>
                </c:pt>
                <c:pt idx="10">
                  <c:v>4944500</c:v>
                </c:pt>
                <c:pt idx="11">
                  <c:v>0</c:v>
                </c:pt>
                <c:pt idx="12">
                  <c:v>4999540</c:v>
                </c:pt>
                <c:pt idx="13">
                  <c:v>22540900</c:v>
                </c:pt>
                <c:pt idx="14">
                  <c:v>8485200</c:v>
                </c:pt>
                <c:pt idx="15">
                  <c:v>213994637</c:v>
                </c:pt>
                <c:pt idx="16">
                  <c:v>6978516</c:v>
                </c:pt>
                <c:pt idx="17">
                  <c:v>117269189</c:v>
                </c:pt>
                <c:pt idx="18">
                  <c:v>29569965</c:v>
                </c:pt>
                <c:pt idx="19">
                  <c:v>140495013</c:v>
                </c:pt>
                <c:pt idx="20">
                  <c:v>2655000</c:v>
                </c:pt>
                <c:pt idx="21">
                  <c:v>182389175</c:v>
                </c:pt>
                <c:pt idx="22">
                  <c:v>0</c:v>
                </c:pt>
                <c:pt idx="23">
                  <c:v>102360000</c:v>
                </c:pt>
                <c:pt idx="24">
                  <c:v>932766736</c:v>
                </c:pt>
                <c:pt idx="25">
                  <c:v>0</c:v>
                </c:pt>
                <c:pt idx="26">
                  <c:v>221088000</c:v>
                </c:pt>
                <c:pt idx="27">
                  <c:v>11745226</c:v>
                </c:pt>
              </c:numCache>
            </c:numRef>
          </c:val>
          <c:extLst xmlns:c16r2="http://schemas.microsoft.com/office/drawing/2015/06/chart">
            <c:ext xmlns:c16="http://schemas.microsoft.com/office/drawing/2014/chart" uri="{C3380CC4-5D6E-409C-BE32-E72D297353CC}">
              <c16:uniqueId val="{00000001-8A4B-4AD5-B3F1-470C39218D62}"/>
            </c:ext>
          </c:extLst>
        </c:ser>
        <c:dLbls>
          <c:showLegendKey val="0"/>
          <c:showVal val="0"/>
          <c:showCatName val="0"/>
          <c:showSerName val="0"/>
          <c:showPercent val="0"/>
          <c:showBubbleSize val="0"/>
        </c:dLbls>
        <c:gapWidth val="182"/>
        <c:axId val="402231488"/>
        <c:axId val="402227568"/>
      </c:barChart>
      <c:catAx>
        <c:axId val="402231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402227568"/>
        <c:crosses val="autoZero"/>
        <c:auto val="1"/>
        <c:lblAlgn val="ctr"/>
        <c:lblOffset val="100"/>
        <c:noMultiLvlLbl val="0"/>
      </c:catAx>
      <c:valAx>
        <c:axId val="402227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402231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88</xdr:row>
      <xdr:rowOff>85725</xdr:rowOff>
    </xdr:from>
    <xdr:to>
      <xdr:col>6</xdr:col>
      <xdr:colOff>9525</xdr:colOff>
      <xdr:row>88</xdr:row>
      <xdr:rowOff>104775</xdr:rowOff>
    </xdr:to>
    <xdr:cxnSp macro="">
      <xdr:nvCxnSpPr>
        <xdr:cNvPr id="3" name="Conector recto 2"/>
        <xdr:cNvCxnSpPr/>
      </xdr:nvCxnSpPr>
      <xdr:spPr>
        <a:xfrm flipV="1">
          <a:off x="9525" y="28441650"/>
          <a:ext cx="12601575" cy="19050"/>
        </a:xfrm>
        <a:prstGeom prst="line">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238124</xdr:colOff>
      <xdr:row>296</xdr:row>
      <xdr:rowOff>72837</xdr:rowOff>
    </xdr:from>
    <xdr:to>
      <xdr:col>4</xdr:col>
      <xdr:colOff>1015999</xdr:colOff>
      <xdr:row>304</xdr:row>
      <xdr:rowOff>38100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278</xdr:row>
      <xdr:rowOff>97491</xdr:rowOff>
    </xdr:from>
    <xdr:to>
      <xdr:col>2</xdr:col>
      <xdr:colOff>2401956</xdr:colOff>
      <xdr:row>278</xdr:row>
      <xdr:rowOff>107674</xdr:rowOff>
    </xdr:to>
    <xdr:cxnSp macro="">
      <xdr:nvCxnSpPr>
        <xdr:cNvPr id="8" name="Conector recto 7"/>
        <xdr:cNvCxnSpPr/>
      </xdr:nvCxnSpPr>
      <xdr:spPr>
        <a:xfrm>
          <a:off x="0" y="99331426"/>
          <a:ext cx="6361043" cy="10183"/>
        </a:xfrm>
        <a:prstGeom prst="line">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95250</xdr:colOff>
      <xdr:row>155</xdr:row>
      <xdr:rowOff>63500</xdr:rowOff>
    </xdr:from>
    <xdr:to>
      <xdr:col>3</xdr:col>
      <xdr:colOff>2476501</xdr:colOff>
      <xdr:row>171</xdr:row>
      <xdr:rowOff>11113</xdr:rowOff>
    </xdr:to>
    <xdr:graphicFrame macro="">
      <xdr:nvGraphicFramePr>
        <xdr:cNvPr id="9" name="Gráfico 8">
          <a:extLst>
            <a:ext uri="{FF2B5EF4-FFF2-40B4-BE49-F238E27FC236}">
              <a16:creationId xmlns:a16="http://schemas.microsoft.com/office/drawing/2014/main" xmlns="" id="{A26CE168-53D6-4F9E-A672-875515FA5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172</xdr:row>
      <xdr:rowOff>31750</xdr:rowOff>
    </xdr:from>
    <xdr:to>
      <xdr:col>3</xdr:col>
      <xdr:colOff>2649538</xdr:colOff>
      <xdr:row>199</xdr:row>
      <xdr:rowOff>69851</xdr:rowOff>
    </xdr:to>
    <xdr:graphicFrame macro="">
      <xdr:nvGraphicFramePr>
        <xdr:cNvPr id="10" name="Gráfico 9">
          <a:extLst>
            <a:ext uri="{FF2B5EF4-FFF2-40B4-BE49-F238E27FC236}">
              <a16:creationId xmlns:a16="http://schemas.microsoft.com/office/drawing/2014/main" xmlns="" id="{3C40CFBF-75B0-436C-90DD-03DD2E413A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lopez/AppData/Local/Microsoft/Windows/INetCache/Content.Outlook/0JK824OG/Matriz%20Rendici&#243;n%20de%20Cuentas%20OA-E-JHN%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lopez/AppData/Local/Microsoft/Windows/INetCache/Content.Outlook/0JK824OG/Matriz%20Rendici&#243;n%20de%20Cuentas_UOC_SENATU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lopez/AppData/Local/Microsoft/Windows/INetCache/Content.Outlook/0JK824OG/Matriz%20Rendici&#243;n%20de%20Cuentas%20OA-E-JHN%20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96">
          <cell r="C96" t="str">
            <v>SUELDOS</v>
          </cell>
          <cell r="D96">
            <v>12637200000</v>
          </cell>
          <cell r="E96">
            <v>4774876790</v>
          </cell>
        </row>
        <row r="97">
          <cell r="C97" t="str">
            <v>GASTOS DE REPRESENTACION</v>
          </cell>
          <cell r="D97">
            <v>416148000</v>
          </cell>
          <cell r="E97">
            <v>205017400</v>
          </cell>
        </row>
        <row r="98">
          <cell r="C98" t="str">
            <v>AGUINALDO</v>
          </cell>
          <cell r="D98">
            <v>1087779000</v>
          </cell>
          <cell r="E98">
            <v>0</v>
          </cell>
        </row>
        <row r="99">
          <cell r="C99" t="str">
            <v>REMUNERACIÓN EXTRAORDINARIA</v>
          </cell>
          <cell r="D99">
            <v>667333416</v>
          </cell>
          <cell r="E99">
            <v>133998657</v>
          </cell>
        </row>
        <row r="100">
          <cell r="C100" t="str">
            <v>REMUNERACION ADICIONAL</v>
          </cell>
          <cell r="D100">
            <v>582677808</v>
          </cell>
          <cell r="E100">
            <v>51948424</v>
          </cell>
        </row>
        <row r="101">
          <cell r="C101" t="str">
            <v>SUBSIDIO FAMILIAR</v>
          </cell>
          <cell r="D101">
            <v>1211500536</v>
          </cell>
          <cell r="E101">
            <v>909508480</v>
          </cell>
        </row>
        <row r="102">
          <cell r="C102" t="str">
            <v>BONIFICACIONES Y GRATIFICACIONES</v>
          </cell>
          <cell r="D102">
            <v>2598893700</v>
          </cell>
          <cell r="E102">
            <v>1371460007</v>
          </cell>
        </row>
        <row r="103">
          <cell r="C103" t="str">
            <v>GRATIFICACIONES POR SERVICIOS ESPECIALES</v>
          </cell>
          <cell r="D103">
            <v>110000000</v>
          </cell>
          <cell r="E103">
            <v>36720000</v>
          </cell>
        </row>
        <row r="104">
          <cell r="C104" t="str">
            <v>CONTRATACION DEL PERSONAL TECNICO</v>
          </cell>
          <cell r="D104">
            <v>281003000</v>
          </cell>
          <cell r="E104">
            <v>118560045</v>
          </cell>
        </row>
        <row r="105">
          <cell r="C105" t="str">
            <v>JORNALES</v>
          </cell>
          <cell r="D105">
            <v>3021302064</v>
          </cell>
          <cell r="E105">
            <v>1376396612</v>
          </cell>
        </row>
        <row r="106">
          <cell r="C106" t="str">
            <v>HONORARIOS PROFESIONALES</v>
          </cell>
          <cell r="D106">
            <v>3384868488</v>
          </cell>
          <cell r="E106">
            <v>1539906764</v>
          </cell>
        </row>
        <row r="107">
          <cell r="C107" t="str">
            <v>OTROS GASTOS DEL PERSONAL</v>
          </cell>
          <cell r="D107">
            <v>1211428549</v>
          </cell>
          <cell r="E107">
            <v>244464047</v>
          </cell>
        </row>
        <row r="108">
          <cell r="C108" t="str">
            <v>SERVICIOS BÁSICOS</v>
          </cell>
          <cell r="D108">
            <v>838500000</v>
          </cell>
          <cell r="E108">
            <v>261033454</v>
          </cell>
        </row>
        <row r="109">
          <cell r="C109" t="str">
            <v>TRANSPORTE Y ALMACENAJE</v>
          </cell>
          <cell r="D109">
            <v>515600000</v>
          </cell>
          <cell r="E109">
            <v>152432000</v>
          </cell>
        </row>
        <row r="110">
          <cell r="C110" t="str">
            <v>PASAJES Y VIATICOS</v>
          </cell>
          <cell r="D110">
            <v>2187927836</v>
          </cell>
          <cell r="E110">
            <v>813631089</v>
          </cell>
        </row>
        <row r="111">
          <cell r="C111" t="str">
            <v>GASTOS POR SERVICIOS DE ASEO, MANTENIMIENTO Y REPARACIONES</v>
          </cell>
          <cell r="D111">
            <v>3911038785</v>
          </cell>
          <cell r="E111">
            <v>1836839931</v>
          </cell>
        </row>
        <row r="112">
          <cell r="C112" t="str">
            <v>ALQUILERES Y DERECHOS</v>
          </cell>
          <cell r="D112">
            <v>1023998502</v>
          </cell>
          <cell r="E112">
            <v>330976766</v>
          </cell>
        </row>
        <row r="113">
          <cell r="C113" t="str">
            <v>SERVICIOS TÉCNICOS Y PROFESIONALES</v>
          </cell>
          <cell r="D113">
            <v>18673858437</v>
          </cell>
          <cell r="E113">
            <v>6255630907</v>
          </cell>
        </row>
        <row r="114">
          <cell r="C114" t="str">
            <v>SEGURO MÉDICO</v>
          </cell>
          <cell r="D114">
            <v>3575960250</v>
          </cell>
          <cell r="E114">
            <v>1353380000</v>
          </cell>
        </row>
        <row r="115">
          <cell r="C115" t="str">
            <v>SERVICIO DE CEREMONIAL</v>
          </cell>
          <cell r="D115">
            <v>989650000</v>
          </cell>
          <cell r="E115">
            <v>208133141</v>
          </cell>
        </row>
        <row r="116">
          <cell r="C116" t="str">
            <v>SERVICIO DE VIGILANCIA</v>
          </cell>
          <cell r="D116">
            <v>2239295144</v>
          </cell>
          <cell r="E116">
            <v>909750000</v>
          </cell>
        </row>
        <row r="117">
          <cell r="C117" t="str">
            <v>SERVICIO DE CATERING</v>
          </cell>
          <cell r="D117">
            <v>400000000</v>
          </cell>
          <cell r="E117">
            <v>188205875</v>
          </cell>
        </row>
        <row r="118">
          <cell r="C118" t="str">
            <v>SERVICIO EN GENERAL</v>
          </cell>
          <cell r="D118">
            <v>74800000</v>
          </cell>
          <cell r="E118">
            <v>4944500</v>
          </cell>
        </row>
        <row r="119">
          <cell r="C119" t="str">
            <v>SERVICIO DE CAPACITACION Y ADIESTRAMIENTO</v>
          </cell>
          <cell r="D119">
            <v>72081087</v>
          </cell>
          <cell r="E119">
            <v>0</v>
          </cell>
        </row>
        <row r="120">
          <cell r="C120" t="str">
            <v>PRODUCTOS ALIMENTICIOS</v>
          </cell>
          <cell r="D120">
            <v>79053050</v>
          </cell>
          <cell r="E120">
            <v>4999540</v>
          </cell>
        </row>
        <row r="121">
          <cell r="C121" t="str">
            <v>TEXTILES Y VESTUARIOS</v>
          </cell>
          <cell r="D121">
            <v>116275000</v>
          </cell>
          <cell r="E121">
            <v>22540900</v>
          </cell>
        </row>
        <row r="122">
          <cell r="C122" t="str">
            <v>PRODUCTOS DE PAPEL, CARTON E IMPRESOS</v>
          </cell>
          <cell r="D122">
            <v>100101200</v>
          </cell>
          <cell r="E122">
            <v>8485200</v>
          </cell>
        </row>
        <row r="123">
          <cell r="C123" t="str">
            <v>BIENES DE CONSUMO DE OFICINAS E INSUMOS</v>
          </cell>
          <cell r="D123">
            <v>428505120</v>
          </cell>
          <cell r="E123">
            <v>213994637</v>
          </cell>
        </row>
        <row r="124">
          <cell r="C124" t="str">
            <v>PRODUCTOS E INSTRUM. QUIMICOS Y MEDICINALES</v>
          </cell>
          <cell r="D124">
            <v>113796400</v>
          </cell>
          <cell r="E124">
            <v>6978516</v>
          </cell>
        </row>
        <row r="125">
          <cell r="C125" t="str">
            <v>COMBUSTIBLES Y LUBRICANTES</v>
          </cell>
          <cell r="D125">
            <v>600000000</v>
          </cell>
          <cell r="E125">
            <v>117269189</v>
          </cell>
        </row>
        <row r="126">
          <cell r="C126" t="str">
            <v>OTROS BIENES DE CONSUMO</v>
          </cell>
          <cell r="D126">
            <v>96829000</v>
          </cell>
          <cell r="E126">
            <v>29569965</v>
          </cell>
        </row>
        <row r="127">
          <cell r="C127" t="str">
            <v>CONSTRUCCIONES</v>
          </cell>
          <cell r="D127">
            <v>150000000</v>
          </cell>
          <cell r="E127">
            <v>140495013</v>
          </cell>
        </row>
        <row r="128">
          <cell r="C128" t="str">
            <v>ADQUISICION DE MAQUINARIAS, EQUIPOS Y HERRAMIENTAS EN GRAL.</v>
          </cell>
          <cell r="D128">
            <v>359072197</v>
          </cell>
          <cell r="E128">
            <v>2655000</v>
          </cell>
        </row>
        <row r="129">
          <cell r="C129" t="str">
            <v>ADQUISICION DE EQUIPOS DE OFICINA Y COMPUTACIÓN</v>
          </cell>
          <cell r="D129">
            <v>506643913</v>
          </cell>
          <cell r="E129">
            <v>182389175</v>
          </cell>
        </row>
        <row r="130">
          <cell r="C130" t="str">
            <v>ADQUISICION DE ACTIVOS INTAGIBLES</v>
          </cell>
          <cell r="D130">
            <v>45164092</v>
          </cell>
          <cell r="E130">
            <v>0</v>
          </cell>
        </row>
        <row r="131">
          <cell r="C131" t="str">
            <v>BECAS</v>
          </cell>
          <cell r="D131">
            <v>259200000</v>
          </cell>
          <cell r="E131">
            <v>102360000</v>
          </cell>
        </row>
        <row r="132">
          <cell r="C132" t="str">
            <v>APORTE A ENTIDADES EDUCATIVAS E INST. SIN FINES DE LUCRO</v>
          </cell>
          <cell r="D132">
            <v>1232766736</v>
          </cell>
          <cell r="E132">
            <v>932766736</v>
          </cell>
        </row>
        <row r="133">
          <cell r="C133" t="str">
            <v>TRANSFERENCIAS CORRIENTES AL SECTOR EXTERNO</v>
          </cell>
          <cell r="D133">
            <v>372249965</v>
          </cell>
          <cell r="E133">
            <v>0</v>
          </cell>
        </row>
        <row r="134">
          <cell r="C134" t="str">
            <v>TRANSFERENCIAS CTES A ENT. DEL SECTOR PRIVADO, ACADEMICO</v>
          </cell>
          <cell r="D134">
            <v>228000000</v>
          </cell>
          <cell r="E134">
            <v>221088000</v>
          </cell>
        </row>
        <row r="135">
          <cell r="C135" t="str">
            <v>PAGO DE IMPUESTOS, TASA, GASTOS JUDICIALES Y OTROS</v>
          </cell>
          <cell r="D135">
            <v>815860362</v>
          </cell>
          <cell r="E135">
            <v>11745226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82">
          <cell r="H182"/>
        </row>
        <row r="183">
          <cell r="H183" t="str">
            <v>MONTO</v>
          </cell>
        </row>
        <row r="184">
          <cell r="G184" t="str">
            <v>A EJECUTAR</v>
          </cell>
          <cell r="H184">
            <v>3215511500</v>
          </cell>
        </row>
        <row r="185">
          <cell r="G185" t="str">
            <v>ADJUDICADOS</v>
          </cell>
          <cell r="H185">
            <v>11497165491</v>
          </cell>
        </row>
        <row r="186">
          <cell r="G186" t="str">
            <v>A CANCELAR</v>
          </cell>
          <cell r="H186">
            <v>4268170144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08">
          <cell r="C108" t="str">
            <v>SERVICIOS BÁSICOS</v>
          </cell>
          <cell r="D108">
            <v>838500000</v>
          </cell>
          <cell r="E108">
            <v>261033454</v>
          </cell>
        </row>
        <row r="109">
          <cell r="C109" t="str">
            <v>TRANSPORTE Y ALMACENAJE</v>
          </cell>
          <cell r="D109">
            <v>515600000</v>
          </cell>
          <cell r="E109">
            <v>152432000</v>
          </cell>
        </row>
        <row r="110">
          <cell r="C110" t="str">
            <v>PASAJES Y VIATICOS</v>
          </cell>
          <cell r="D110">
            <v>2187927836</v>
          </cell>
          <cell r="E110">
            <v>813631089</v>
          </cell>
        </row>
        <row r="111">
          <cell r="C111" t="str">
            <v>GASTOS POR SERVICIOS DE ASEO, MANTENIMIENTO Y REPARACIONES</v>
          </cell>
          <cell r="D111">
            <v>3911038785</v>
          </cell>
          <cell r="E111">
            <v>1836839931</v>
          </cell>
        </row>
        <row r="112">
          <cell r="C112" t="str">
            <v>ALQUILERES Y DERECHOS</v>
          </cell>
          <cell r="D112">
            <v>1023998502</v>
          </cell>
          <cell r="E112">
            <v>330976766</v>
          </cell>
        </row>
        <row r="113">
          <cell r="C113" t="str">
            <v>SERVICIOS TÉCNICOS Y PROFESIONALES</v>
          </cell>
          <cell r="D113">
            <v>18673858437</v>
          </cell>
          <cell r="E113">
            <v>6255630907</v>
          </cell>
        </row>
        <row r="114">
          <cell r="C114" t="str">
            <v>SEGURO MÉDICO</v>
          </cell>
          <cell r="D114">
            <v>3575960250</v>
          </cell>
          <cell r="E114">
            <v>1353380000</v>
          </cell>
        </row>
        <row r="115">
          <cell r="C115" t="str">
            <v>SERVICIO DE CEREMONIAL</v>
          </cell>
          <cell r="D115">
            <v>989650000</v>
          </cell>
          <cell r="E115">
            <v>208133141</v>
          </cell>
        </row>
        <row r="116">
          <cell r="C116" t="str">
            <v>SERVICIO DE VIGILANCIA</v>
          </cell>
          <cell r="D116">
            <v>2239295144</v>
          </cell>
          <cell r="E116">
            <v>909750000</v>
          </cell>
        </row>
        <row r="117">
          <cell r="C117" t="str">
            <v>SERVICIO DE CATERING</v>
          </cell>
          <cell r="D117">
            <v>400000000</v>
          </cell>
          <cell r="E117">
            <v>188205875</v>
          </cell>
        </row>
        <row r="118">
          <cell r="C118" t="str">
            <v>SERVICIO EN GENERAL</v>
          </cell>
          <cell r="D118">
            <v>74800000</v>
          </cell>
          <cell r="E118">
            <v>4944500</v>
          </cell>
        </row>
        <row r="119">
          <cell r="C119" t="str">
            <v>SERVICIO DE CAPACITACION Y ADIESTRAMIENTO</v>
          </cell>
          <cell r="D119">
            <v>72081087</v>
          </cell>
          <cell r="E119">
            <v>0</v>
          </cell>
        </row>
        <row r="120">
          <cell r="C120" t="str">
            <v>PRODUCTOS ALIMENTICIOS</v>
          </cell>
          <cell r="D120">
            <v>79053050</v>
          </cell>
          <cell r="E120">
            <v>4999540</v>
          </cell>
        </row>
        <row r="121">
          <cell r="C121" t="str">
            <v>TEXTILES Y VESTUARIOS</v>
          </cell>
          <cell r="D121">
            <v>116275000</v>
          </cell>
          <cell r="E121">
            <v>22540900</v>
          </cell>
        </row>
        <row r="122">
          <cell r="C122" t="str">
            <v>PRODUCTOS DE PAPEL, CARTON E IMPRESOS</v>
          </cell>
          <cell r="D122">
            <v>100101200</v>
          </cell>
          <cell r="E122">
            <v>8485200</v>
          </cell>
        </row>
        <row r="123">
          <cell r="C123" t="str">
            <v>BIENES DE CONSUMO DE OFICINAS E INSUMOS</v>
          </cell>
          <cell r="D123">
            <v>428505120</v>
          </cell>
          <cell r="E123">
            <v>213994637</v>
          </cell>
        </row>
        <row r="124">
          <cell r="C124" t="str">
            <v>PRODUCTOS E INSTRUM. QUIMICOS Y MEDICINALES</v>
          </cell>
          <cell r="D124">
            <v>113796400</v>
          </cell>
          <cell r="E124">
            <v>6978516</v>
          </cell>
        </row>
        <row r="125">
          <cell r="C125" t="str">
            <v>COMBUSTIBLES Y LUBRICANTES</v>
          </cell>
          <cell r="D125">
            <v>600000000</v>
          </cell>
          <cell r="E125">
            <v>117269189</v>
          </cell>
        </row>
        <row r="126">
          <cell r="C126" t="str">
            <v>OTROS BIENES DE CONSUMO</v>
          </cell>
          <cell r="D126">
            <v>96829000</v>
          </cell>
          <cell r="E126">
            <v>29569965</v>
          </cell>
        </row>
        <row r="127">
          <cell r="C127" t="str">
            <v>CONSTRUCCIONES</v>
          </cell>
          <cell r="D127">
            <v>150000000</v>
          </cell>
          <cell r="E127">
            <v>140495013</v>
          </cell>
        </row>
        <row r="128">
          <cell r="C128" t="str">
            <v>ADQUISICION DE MAQUINARIAS, EQUIPOS Y HERRAMIENTAS EN GRAL.</v>
          </cell>
          <cell r="D128">
            <v>359072197</v>
          </cell>
          <cell r="E128">
            <v>2655000</v>
          </cell>
        </row>
        <row r="129">
          <cell r="C129" t="str">
            <v>ADQUISICION DE EQUIPOS DE OFICINA Y COMPUTACIÓN</v>
          </cell>
          <cell r="D129">
            <v>506643913</v>
          </cell>
          <cell r="E129">
            <v>182389175</v>
          </cell>
        </row>
        <row r="130">
          <cell r="C130" t="str">
            <v>ADQUISICION DE ACTIVOS INTAGIBLES</v>
          </cell>
          <cell r="D130">
            <v>45164092</v>
          </cell>
          <cell r="E130">
            <v>0</v>
          </cell>
        </row>
        <row r="131">
          <cell r="C131" t="str">
            <v>BECAS</v>
          </cell>
          <cell r="D131">
            <v>259200000</v>
          </cell>
          <cell r="E131">
            <v>102360000</v>
          </cell>
        </row>
        <row r="132">
          <cell r="C132" t="str">
            <v>APORTE A ENTIDADES EDUCATIVAS E INST. SIN FINES DE LUCRO</v>
          </cell>
          <cell r="D132">
            <v>1232766736</v>
          </cell>
          <cell r="E132">
            <v>932766736</v>
          </cell>
        </row>
        <row r="133">
          <cell r="C133" t="str">
            <v>TRANSFERENCIAS CORRIENTES AL SECTOR EXTERNO</v>
          </cell>
          <cell r="D133">
            <v>372249965</v>
          </cell>
          <cell r="E133">
            <v>0</v>
          </cell>
        </row>
        <row r="134">
          <cell r="C134" t="str">
            <v>TRANSFERENCIAS CTES A ENT. DEL SECTOR PRIVADO, ACADEMICO</v>
          </cell>
          <cell r="D134">
            <v>228000000</v>
          </cell>
          <cell r="E134">
            <v>221088000</v>
          </cell>
        </row>
        <row r="135">
          <cell r="C135" t="str">
            <v>PAGO DE IMPUESTOS, TASA, GASTOS JUDICIALES Y OTROS</v>
          </cell>
          <cell r="D135">
            <v>815860362</v>
          </cell>
          <cell r="E135">
            <v>11745226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stagram.com/senatur_py?igshid=15lt8768idwci" TargetMode="External"/><Relationship Id="rId13" Type="http://schemas.openxmlformats.org/officeDocument/2006/relationships/hyperlink" Target="https://www.senatur.gov.py/reclamos" TargetMode="External"/><Relationship Id="rId18" Type="http://schemas.openxmlformats.org/officeDocument/2006/relationships/hyperlink" Target="https://www.contrataciones.gov.py/licitaciones/adjudicacion/370778-adquisicion-mobiliarios-senatur-1/resumen-adjudicacion.html" TargetMode="External"/><Relationship Id="rId26" Type="http://schemas.openxmlformats.org/officeDocument/2006/relationships/hyperlink" Target="https://www.contrataciones.gov.py/licitaciones/adjudicacion/371910-asesoria-fortalecimiento-comunicacion-institucional-secretaria-nacional-turismo-1/resumen-adjudicacion.html" TargetMode="External"/><Relationship Id="rId39" Type="http://schemas.openxmlformats.org/officeDocument/2006/relationships/printerSettings" Target="../printerSettings/printerSettings1.bin"/><Relationship Id="rId3" Type="http://schemas.openxmlformats.org/officeDocument/2006/relationships/hyperlink" Target="https://www.facebook.com/SenaturPy/videos/817832642074769/" TargetMode="External"/><Relationship Id="rId21" Type="http://schemas.openxmlformats.org/officeDocument/2006/relationships/hyperlink" Target="https://www.contrataciones.gov.py/licitaciones/adjudicacion/373436-adquisicion-equipamientos-vehiculos-senatur-1/resumen-adjudicacion.html" TargetMode="External"/><Relationship Id="rId34" Type="http://schemas.openxmlformats.org/officeDocument/2006/relationships/hyperlink" Target="https://www.senatur.gov.py/institucion/organigrama" TargetMode="External"/><Relationship Id="rId7" Type="http://schemas.openxmlformats.org/officeDocument/2006/relationships/hyperlink" Target="https://twitter.com/Senatur_Py" TargetMode="External"/><Relationship Id="rId12" Type="http://schemas.openxmlformats.org/officeDocument/2006/relationships/hyperlink" Target="https://www.senatur.gov.py/application/files/3915/9171/4725/directorio_funcionarios.pdf" TargetMode="External"/><Relationship Id="rId17" Type="http://schemas.openxmlformats.org/officeDocument/2006/relationships/hyperlink" Target="https://www.contrataciones.gov.py/licitaciones/adjudicacion/372808-servicio-montaje-stand-ferias-nacionales-senatur-1/resumen-adjudicacion.html" TargetMode="External"/><Relationship Id="rId25" Type="http://schemas.openxmlformats.org/officeDocument/2006/relationships/hyperlink" Target="https://www.contrataciones.gov.py/licitaciones/adjudicacion/376738-adquisicion-seguros-vehiculos-senatur-1/resumen-adjudicacion.html" TargetMode="External"/><Relationship Id="rId33" Type="http://schemas.openxmlformats.org/officeDocument/2006/relationships/hyperlink" Target="https://www.sfp.gov.py/sfp/noticia/14768-informe-del-cumplimiento-de-la-ley-518914-que-corresponde-al-mes-de-abril-de-2020.html" TargetMode="External"/><Relationship Id="rId38" Type="http://schemas.openxmlformats.org/officeDocument/2006/relationships/hyperlink" Target="http://ssps.senac.gov.py/ssps/" TargetMode="External"/><Relationship Id="rId2" Type="http://schemas.openxmlformats.org/officeDocument/2006/relationships/hyperlink" Target="https://www.senatur.gov.py/application/files/6815/9353/1258/Resolucion_Nro_151_del_19_de_febrero_de_2020_Plan_Anual_de_Rendicion_de_Cuentas.pdf" TargetMode="External"/><Relationship Id="rId16" Type="http://schemas.openxmlformats.org/officeDocument/2006/relationships/hyperlink" Target="https://www.contrataciones.gov.py/licitaciones/adjudicacion/368676-consultoria-elaboracion-manual-senaletica-turistica-1/resumen-adjudicacion.html" TargetMode="External"/><Relationship Id="rId20" Type="http://schemas.openxmlformats.org/officeDocument/2006/relationships/hyperlink" Target="https://www.contrataciones.gov.py/licitaciones/adjudicacion/374837-contratacion-servicio-limpieza-integral-centro-interpretacion-gran-chaco-americano-1/resumen-adjudicacion.html" TargetMode="External"/><Relationship Id="rId29" Type="http://schemas.openxmlformats.org/officeDocument/2006/relationships/hyperlink" Target="https://www.presidencia.gov.py/decretos/" TargetMode="External"/><Relationship Id="rId1" Type="http://schemas.openxmlformats.org/officeDocument/2006/relationships/hyperlink" Target="https://www.senatur.gov.py/application/files/1215/9353/1228/Resolucion_Nro_1601_de_2.019_Comite_de_Trabajo.pdf" TargetMode="External"/><Relationship Id="rId6" Type="http://schemas.openxmlformats.org/officeDocument/2006/relationships/hyperlink" Target="https://www.senatur.gov.py/" TargetMode="External"/><Relationship Id="rId11" Type="http://schemas.openxmlformats.org/officeDocument/2006/relationships/hyperlink" Target="https://www.visitparaguay.travel/" TargetMode="External"/><Relationship Id="rId24" Type="http://schemas.openxmlformats.org/officeDocument/2006/relationships/hyperlink" Target="https://www.contrataciones.gov.py/licitaciones/adjudicacion/373437-rediseno-e-impresion-carteles-senatur-1/resumen-adjudicacion.html" TargetMode="External"/><Relationship Id="rId32" Type="http://schemas.openxmlformats.org/officeDocument/2006/relationships/hyperlink" Target="https://www.sfp.gov.py/sfp/noticia/14691-informe-del-cumplimiento-de-la-ley-518914-que-corresponde-al-mes-de-marzo-de-2020.html" TargetMode="External"/><Relationship Id="rId37" Type="http://schemas.openxmlformats.org/officeDocument/2006/relationships/hyperlink" Target="https://informacionpublica.paraguay.gov.py/portal/" TargetMode="External"/><Relationship Id="rId40" Type="http://schemas.openxmlformats.org/officeDocument/2006/relationships/drawing" Target="../drawings/drawing1.xml"/><Relationship Id="rId5" Type="http://schemas.openxmlformats.org/officeDocument/2006/relationships/hyperlink" Target="https://spr.stp.gov.py/tablero/reporte.jsp" TargetMode="External"/><Relationship Id="rId15" Type="http://schemas.openxmlformats.org/officeDocument/2006/relationships/hyperlink" Target="https://www.contrataciones.gov.py/licitaciones/adjudicacion/354197-adquisicion-toner-senatur-1/resumen-adjudicacion.html" TargetMode="External"/><Relationship Id="rId23" Type="http://schemas.openxmlformats.org/officeDocument/2006/relationships/hyperlink" Target="https://www.contrataciones.gov.py/licitaciones/adjudicacion/372737-servicio-hoteleria-ceremonial-traduccion-senatur-1/resumen-adjudicacion.html" TargetMode="External"/><Relationship Id="rId28" Type="http://schemas.openxmlformats.org/officeDocument/2006/relationships/hyperlink" Target="https://www.senatur.gov.py/institucion/marco-legal" TargetMode="External"/><Relationship Id="rId36" Type="http://schemas.openxmlformats.org/officeDocument/2006/relationships/hyperlink" Target="https://informacionpublica.paraguay.gov.py/portal/" TargetMode="External"/><Relationship Id="rId10" Type="http://schemas.openxmlformats.org/officeDocument/2006/relationships/hyperlink" Target="https://twitter.com/Sofiaemontiel" TargetMode="External"/><Relationship Id="rId19" Type="http://schemas.openxmlformats.org/officeDocument/2006/relationships/hyperlink" Target="https://www.contrataciones.gov.py/licitaciones/adjudicacion/378824-provision-placas-reconocimiento-1/resumen-adjudicacion.html" TargetMode="External"/><Relationship Id="rId31" Type="http://schemas.openxmlformats.org/officeDocument/2006/relationships/hyperlink" Target="https://www.sfp.gov.py/sfp/noticia/14661-informe-del-cumplimiento-de-la-ley-518914-que-corresponde-al-mes-de-febrero-de-2020.html" TargetMode="External"/><Relationship Id="rId4" Type="http://schemas.openxmlformats.org/officeDocument/2006/relationships/hyperlink" Target="https://wetransfer.com/downloads/5885228f390695bea9c3f009a5d8d3c320200703163118/a367881c7f451a251bdca9a040315e4120200703163157/681cfe" TargetMode="External"/><Relationship Id="rId9" Type="http://schemas.openxmlformats.org/officeDocument/2006/relationships/hyperlink" Target="https://www.facebook.com/SenaturPy/" TargetMode="External"/><Relationship Id="rId14" Type="http://schemas.openxmlformats.org/officeDocument/2006/relationships/hyperlink" Target="https://www.contrataciones.gov.py/licitaciones/adjudicacion/355433-adquisicion-seguros-bienes-patrimoniales-senatur-1/resumen-adjudicacion.html" TargetMode="External"/><Relationship Id="rId22" Type="http://schemas.openxmlformats.org/officeDocument/2006/relationships/hyperlink" Target="https://www.contrataciones.gov.py/licitaciones/adjudicacion/372809-servicio-montaje-stand-ferias-internacionales-senatur-1/resumen-adjudicacion.html" TargetMode="External"/><Relationship Id="rId27" Type="http://schemas.openxmlformats.org/officeDocument/2006/relationships/hyperlink" Target="https://www.senatur.gov.py/application/files/8815/9353/1284/Plan_Anual_de_Rendicion_de_Cuentas_al_Ciudadano_2020_1.pdf" TargetMode="External"/><Relationship Id="rId30" Type="http://schemas.openxmlformats.org/officeDocument/2006/relationships/hyperlink" Target="https://www.sfp.gov.py/sfp/noticia/14644-informe-del-cumplimiento-de-la-ley-518914-que-corresponde-al-mes-de-enero-de-2020.html" TargetMode="External"/><Relationship Id="rId35" Type="http://schemas.openxmlformats.org/officeDocument/2006/relationships/hyperlink" Target="https://app.powerbi.com/view?r=eyJrIjoiMmJlYjg1YzgtMmQ3Mi00YzVkLWJkOTQtOTE3ZTZkNzVhYTAzIiwidCI6Ijk2ZDUwYjY5LTE5MGQtNDkxYy1hM2U1LWExYWRlYmMxYTg3NSJ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28"/>
  <sheetViews>
    <sheetView tabSelected="1" view="pageBreakPreview" zoomScale="70" zoomScaleNormal="85" zoomScaleSheetLayoutView="70" workbookViewId="0">
      <selection activeCell="A9" sqref="A9:H9"/>
    </sheetView>
  </sheetViews>
  <sheetFormatPr baseColWidth="10" defaultColWidth="9.140625" defaultRowHeight="15"/>
  <cols>
    <col min="1" max="1" width="15" style="20" customWidth="1"/>
    <col min="2" max="2" width="44.28515625" style="20" customWidth="1"/>
    <col min="3" max="3" width="36.140625" style="20" bestFit="1" customWidth="1"/>
    <col min="4" max="4" width="47.7109375" style="20" customWidth="1"/>
    <col min="5" max="5" width="30.42578125" style="20" customWidth="1"/>
    <col min="6" max="6" width="26.140625" style="20" customWidth="1"/>
    <col min="7" max="7" width="24.28515625" style="20" customWidth="1"/>
    <col min="8" max="8" width="21.28515625" style="20" customWidth="1"/>
    <col min="9" max="16384" width="9.140625" style="20"/>
  </cols>
  <sheetData>
    <row r="3" spans="1:8">
      <c r="A3" s="19" t="s">
        <v>0</v>
      </c>
      <c r="B3" s="19"/>
      <c r="C3" s="19"/>
      <c r="D3" s="19"/>
      <c r="E3" s="19"/>
      <c r="F3" s="19"/>
      <c r="G3" s="19"/>
      <c r="H3" s="19"/>
    </row>
    <row r="5" spans="1:8">
      <c r="A5" s="21" t="s">
        <v>1</v>
      </c>
    </row>
    <row r="6" spans="1:8">
      <c r="A6" s="22" t="s">
        <v>458</v>
      </c>
    </row>
    <row r="7" spans="1:8">
      <c r="A7" s="22" t="s">
        <v>459</v>
      </c>
    </row>
    <row r="8" spans="1:8">
      <c r="A8" s="22" t="s">
        <v>2</v>
      </c>
    </row>
    <row r="9" spans="1:8" ht="42.75" customHeight="1">
      <c r="A9" s="11" t="s">
        <v>98</v>
      </c>
      <c r="B9" s="11"/>
      <c r="C9" s="11"/>
      <c r="D9" s="11"/>
      <c r="E9" s="11"/>
      <c r="F9" s="11"/>
      <c r="G9" s="11"/>
      <c r="H9" s="11"/>
    </row>
    <row r="11" spans="1:8">
      <c r="A11" s="22" t="s">
        <v>3</v>
      </c>
    </row>
    <row r="12" spans="1:8" ht="39.75" customHeight="1">
      <c r="A12" s="11" t="s">
        <v>99</v>
      </c>
      <c r="B12" s="11"/>
      <c r="C12" s="11"/>
      <c r="D12" s="11"/>
      <c r="E12" s="11"/>
      <c r="F12" s="11"/>
      <c r="G12" s="11"/>
      <c r="H12" s="11"/>
    </row>
    <row r="14" spans="1:8" s="22" customFormat="1">
      <c r="A14" s="21" t="s">
        <v>4</v>
      </c>
    </row>
    <row r="16" spans="1:8">
      <c r="A16" s="23" t="s">
        <v>5</v>
      </c>
      <c r="B16" s="23" t="s">
        <v>6</v>
      </c>
      <c r="C16" s="23" t="s">
        <v>7</v>
      </c>
      <c r="D16" s="24" t="s">
        <v>8</v>
      </c>
    </row>
    <row r="17" spans="1:4" ht="45">
      <c r="A17" s="18">
        <v>1</v>
      </c>
      <c r="B17" s="25" t="s">
        <v>102</v>
      </c>
      <c r="C17" s="25" t="s">
        <v>116</v>
      </c>
      <c r="D17" s="1" t="s">
        <v>131</v>
      </c>
    </row>
    <row r="18" spans="1:4" ht="29.25" customHeight="1">
      <c r="A18" s="18">
        <v>2</v>
      </c>
      <c r="B18" s="25" t="s">
        <v>105</v>
      </c>
      <c r="C18" s="25" t="s">
        <v>117</v>
      </c>
      <c r="D18" s="1" t="s">
        <v>132</v>
      </c>
    </row>
    <row r="19" spans="1:4">
      <c r="A19" s="18">
        <v>3</v>
      </c>
      <c r="B19" s="25" t="s">
        <v>106</v>
      </c>
      <c r="C19" s="24" t="s">
        <v>118</v>
      </c>
      <c r="D19" s="1" t="s">
        <v>133</v>
      </c>
    </row>
    <row r="20" spans="1:4" ht="30">
      <c r="A20" s="18">
        <v>4</v>
      </c>
      <c r="B20" s="25" t="s">
        <v>103</v>
      </c>
      <c r="C20" s="24" t="s">
        <v>119</v>
      </c>
      <c r="D20" s="1" t="s">
        <v>134</v>
      </c>
    </row>
    <row r="21" spans="1:4">
      <c r="A21" s="18">
        <v>5</v>
      </c>
      <c r="B21" s="25" t="s">
        <v>104</v>
      </c>
      <c r="C21" s="24" t="s">
        <v>120</v>
      </c>
      <c r="D21" s="1" t="s">
        <v>135</v>
      </c>
    </row>
    <row r="22" spans="1:4">
      <c r="A22" s="18">
        <v>6</v>
      </c>
      <c r="B22" s="25" t="s">
        <v>107</v>
      </c>
      <c r="C22" s="24" t="s">
        <v>121</v>
      </c>
      <c r="D22" s="1" t="s">
        <v>136</v>
      </c>
    </row>
    <row r="23" spans="1:4">
      <c r="A23" s="18">
        <v>7</v>
      </c>
      <c r="B23" s="25" t="s">
        <v>108</v>
      </c>
      <c r="C23" s="24" t="s">
        <v>122</v>
      </c>
      <c r="D23" s="1" t="s">
        <v>137</v>
      </c>
    </row>
    <row r="24" spans="1:4" ht="30">
      <c r="A24" s="18">
        <v>8</v>
      </c>
      <c r="B24" s="25" t="s">
        <v>109</v>
      </c>
      <c r="C24" s="24" t="s">
        <v>123</v>
      </c>
      <c r="D24" s="1" t="s">
        <v>138</v>
      </c>
    </row>
    <row r="25" spans="1:4">
      <c r="A25" s="18">
        <v>9</v>
      </c>
      <c r="B25" s="25" t="s">
        <v>110</v>
      </c>
      <c r="C25" s="24" t="s">
        <v>124</v>
      </c>
      <c r="D25" s="1" t="s">
        <v>139</v>
      </c>
    </row>
    <row r="26" spans="1:4">
      <c r="A26" s="18">
        <v>10</v>
      </c>
      <c r="B26" s="25" t="s">
        <v>111</v>
      </c>
      <c r="C26" s="24" t="s">
        <v>125</v>
      </c>
      <c r="D26" s="1" t="s">
        <v>140</v>
      </c>
    </row>
    <row r="27" spans="1:4" ht="30">
      <c r="A27" s="18">
        <v>11</v>
      </c>
      <c r="B27" s="25" t="s">
        <v>112</v>
      </c>
      <c r="C27" s="24" t="s">
        <v>126</v>
      </c>
      <c r="D27" s="1" t="s">
        <v>141</v>
      </c>
    </row>
    <row r="28" spans="1:4">
      <c r="A28" s="18">
        <v>12</v>
      </c>
      <c r="B28" s="25" t="s">
        <v>113</v>
      </c>
      <c r="C28" s="24" t="s">
        <v>127</v>
      </c>
      <c r="D28" s="1" t="s">
        <v>142</v>
      </c>
    </row>
    <row r="29" spans="1:4" ht="30">
      <c r="A29" s="18">
        <v>13</v>
      </c>
      <c r="B29" s="25" t="s">
        <v>101</v>
      </c>
      <c r="C29" s="24" t="s">
        <v>128</v>
      </c>
      <c r="D29" s="1" t="s">
        <v>143</v>
      </c>
    </row>
    <row r="30" spans="1:4">
      <c r="A30" s="18">
        <v>14</v>
      </c>
      <c r="B30" s="25" t="s">
        <v>114</v>
      </c>
      <c r="C30" s="24" t="s">
        <v>129</v>
      </c>
      <c r="D30" s="1" t="s">
        <v>144</v>
      </c>
    </row>
    <row r="31" spans="1:4">
      <c r="A31" s="18">
        <v>15</v>
      </c>
      <c r="B31" s="25" t="s">
        <v>115</v>
      </c>
      <c r="C31" s="24" t="s">
        <v>130</v>
      </c>
      <c r="D31" s="1" t="s">
        <v>145</v>
      </c>
    </row>
    <row r="33" spans="1:6">
      <c r="A33" s="21" t="s">
        <v>9</v>
      </c>
      <c r="B33" s="21"/>
      <c r="C33" s="21"/>
    </row>
    <row r="34" spans="1:6">
      <c r="A34" s="26" t="s">
        <v>10</v>
      </c>
      <c r="B34" s="26"/>
      <c r="C34" s="26"/>
    </row>
    <row r="35" spans="1:6" ht="75">
      <c r="A35" s="27" t="s">
        <v>149</v>
      </c>
      <c r="B35" s="6" t="s">
        <v>146</v>
      </c>
      <c r="C35" s="26"/>
    </row>
    <row r="36" spans="1:6" ht="90">
      <c r="A36" s="27" t="s">
        <v>148</v>
      </c>
      <c r="B36" s="6" t="s">
        <v>150</v>
      </c>
      <c r="C36" s="26"/>
    </row>
    <row r="37" spans="1:6" ht="75">
      <c r="A37" s="27" t="s">
        <v>147</v>
      </c>
      <c r="B37" s="6" t="s">
        <v>335</v>
      </c>
      <c r="C37" s="22"/>
    </row>
    <row r="38" spans="1:6">
      <c r="A38" s="22"/>
      <c r="B38" s="22"/>
      <c r="C38" s="22"/>
    </row>
    <row r="39" spans="1:6">
      <c r="A39" s="28" t="s">
        <v>11</v>
      </c>
      <c r="B39" s="29"/>
      <c r="C39" s="29"/>
      <c r="D39" s="29"/>
      <c r="E39" s="29"/>
      <c r="F39" s="29"/>
    </row>
    <row r="40" spans="1:6">
      <c r="A40" s="29"/>
      <c r="B40" s="29"/>
      <c r="C40" s="29"/>
      <c r="D40" s="29"/>
      <c r="E40" s="29"/>
      <c r="F40" s="29"/>
    </row>
    <row r="41" spans="1:6">
      <c r="A41" s="29"/>
      <c r="B41" s="29"/>
      <c r="C41" s="29"/>
      <c r="D41" s="29"/>
      <c r="E41" s="29"/>
      <c r="F41" s="29"/>
    </row>
    <row r="43" spans="1:6">
      <c r="A43" s="18" t="s">
        <v>12</v>
      </c>
      <c r="B43" s="18" t="s">
        <v>13</v>
      </c>
      <c r="C43" s="18" t="s">
        <v>14</v>
      </c>
      <c r="D43" s="18" t="s">
        <v>15</v>
      </c>
      <c r="E43" s="24" t="s">
        <v>16</v>
      </c>
    </row>
    <row r="44" spans="1:6" ht="62.25" customHeight="1">
      <c r="A44" s="18" t="s">
        <v>17</v>
      </c>
      <c r="B44" s="18" t="s">
        <v>153</v>
      </c>
      <c r="C44" s="30" t="s">
        <v>158</v>
      </c>
      <c r="D44" s="30" t="s">
        <v>159</v>
      </c>
      <c r="E44" s="31" t="s">
        <v>160</v>
      </c>
    </row>
    <row r="45" spans="1:6" ht="62.25" customHeight="1">
      <c r="A45" s="18" t="s">
        <v>18</v>
      </c>
      <c r="B45" s="18" t="s">
        <v>154</v>
      </c>
      <c r="C45" s="32"/>
      <c r="D45" s="32"/>
      <c r="E45" s="33"/>
    </row>
    <row r="46" spans="1:6" ht="62.25" customHeight="1">
      <c r="A46" s="18" t="s">
        <v>19</v>
      </c>
      <c r="B46" s="18" t="s">
        <v>155</v>
      </c>
      <c r="C46" s="32"/>
      <c r="D46" s="32"/>
      <c r="E46" s="33"/>
    </row>
    <row r="47" spans="1:6" ht="62.25" customHeight="1">
      <c r="A47" s="18" t="s">
        <v>151</v>
      </c>
      <c r="B47" s="18" t="s">
        <v>156</v>
      </c>
      <c r="C47" s="32"/>
      <c r="D47" s="32"/>
      <c r="E47" s="33"/>
    </row>
    <row r="48" spans="1:6" ht="62.25" customHeight="1">
      <c r="A48" s="18" t="s">
        <v>152</v>
      </c>
      <c r="B48" s="18" t="s">
        <v>157</v>
      </c>
      <c r="C48" s="34"/>
      <c r="D48" s="34"/>
      <c r="E48" s="35"/>
    </row>
    <row r="50" spans="1:3">
      <c r="A50" s="21" t="s">
        <v>20</v>
      </c>
    </row>
    <row r="51" spans="1:3">
      <c r="A51" s="26" t="s">
        <v>21</v>
      </c>
    </row>
    <row r="52" spans="1:3">
      <c r="A52" s="18" t="s">
        <v>22</v>
      </c>
      <c r="B52" s="18" t="s">
        <v>23</v>
      </c>
      <c r="C52" s="18" t="s">
        <v>24</v>
      </c>
    </row>
    <row r="53" spans="1:3" ht="60">
      <c r="A53" s="17" t="s">
        <v>25</v>
      </c>
      <c r="B53" s="5" t="s">
        <v>348</v>
      </c>
      <c r="C53" s="36" t="s">
        <v>349</v>
      </c>
    </row>
    <row r="54" spans="1:3" ht="75">
      <c r="A54" s="17" t="s">
        <v>26</v>
      </c>
      <c r="B54" s="5" t="s">
        <v>348</v>
      </c>
      <c r="C54" s="36" t="s">
        <v>350</v>
      </c>
    </row>
    <row r="55" spans="1:3" ht="60">
      <c r="A55" s="17" t="s">
        <v>27</v>
      </c>
      <c r="B55" s="5" t="s">
        <v>348</v>
      </c>
      <c r="C55" s="36" t="s">
        <v>351</v>
      </c>
    </row>
    <row r="56" spans="1:3" ht="60">
      <c r="A56" s="17" t="s">
        <v>28</v>
      </c>
      <c r="B56" s="5" t="s">
        <v>348</v>
      </c>
      <c r="C56" s="36" t="s">
        <v>352</v>
      </c>
    </row>
    <row r="57" spans="1:3">
      <c r="A57" s="17" t="s">
        <v>353</v>
      </c>
      <c r="B57" s="18" t="s">
        <v>442</v>
      </c>
      <c r="C57" s="17" t="s">
        <v>443</v>
      </c>
    </row>
    <row r="58" spans="1:3">
      <c r="A58" s="17" t="s">
        <v>354</v>
      </c>
      <c r="B58" s="18" t="s">
        <v>442</v>
      </c>
      <c r="C58" s="17" t="s">
        <v>443</v>
      </c>
    </row>
    <row r="60" spans="1:3">
      <c r="A60" s="26" t="s">
        <v>29</v>
      </c>
    </row>
    <row r="61" spans="1:3">
      <c r="A61" s="18" t="s">
        <v>22</v>
      </c>
      <c r="B61" s="18" t="s">
        <v>23</v>
      </c>
      <c r="C61" s="18" t="s">
        <v>30</v>
      </c>
    </row>
    <row r="62" spans="1:3">
      <c r="A62" s="18" t="s">
        <v>25</v>
      </c>
      <c r="B62" s="18" t="s">
        <v>441</v>
      </c>
      <c r="C62" s="37" t="s">
        <v>444</v>
      </c>
    </row>
    <row r="63" spans="1:3">
      <c r="A63" s="18" t="s">
        <v>26</v>
      </c>
      <c r="B63" s="18" t="s">
        <v>441</v>
      </c>
      <c r="C63" s="32"/>
    </row>
    <row r="64" spans="1:3">
      <c r="A64" s="18" t="s">
        <v>27</v>
      </c>
      <c r="B64" s="18" t="s">
        <v>441</v>
      </c>
      <c r="C64" s="32"/>
    </row>
    <row r="65" spans="1:8">
      <c r="A65" s="18" t="s">
        <v>28</v>
      </c>
      <c r="B65" s="18" t="s">
        <v>441</v>
      </c>
      <c r="C65" s="32"/>
    </row>
    <row r="66" spans="1:8">
      <c r="A66" s="18" t="s">
        <v>36</v>
      </c>
      <c r="B66" s="18" t="s">
        <v>442</v>
      </c>
      <c r="C66" s="32"/>
    </row>
    <row r="67" spans="1:8">
      <c r="A67" s="18" t="s">
        <v>37</v>
      </c>
      <c r="B67" s="18" t="s">
        <v>442</v>
      </c>
      <c r="C67" s="34"/>
    </row>
    <row r="69" spans="1:8">
      <c r="A69" s="26" t="s">
        <v>31</v>
      </c>
    </row>
    <row r="71" spans="1:8">
      <c r="A71" s="24" t="s">
        <v>22</v>
      </c>
      <c r="B71" s="24" t="s">
        <v>32</v>
      </c>
      <c r="C71" s="24" t="s">
        <v>33</v>
      </c>
      <c r="D71" s="24" t="s">
        <v>34</v>
      </c>
      <c r="E71" s="24" t="s">
        <v>35</v>
      </c>
    </row>
    <row r="72" spans="1:8">
      <c r="A72" s="24" t="s">
        <v>25</v>
      </c>
      <c r="B72" s="38">
        <v>2</v>
      </c>
      <c r="C72" s="38">
        <v>2</v>
      </c>
      <c r="D72" s="38" t="s">
        <v>443</v>
      </c>
      <c r="E72" s="39" t="s">
        <v>445</v>
      </c>
    </row>
    <row r="73" spans="1:8">
      <c r="A73" s="24" t="s">
        <v>26</v>
      </c>
      <c r="B73" s="38">
        <v>1</v>
      </c>
      <c r="C73" s="38">
        <v>1</v>
      </c>
      <c r="D73" s="38" t="s">
        <v>443</v>
      </c>
      <c r="E73" s="40"/>
    </row>
    <row r="74" spans="1:8">
      <c r="A74" s="24" t="s">
        <v>27</v>
      </c>
      <c r="B74" s="38" t="s">
        <v>443</v>
      </c>
      <c r="C74" s="38" t="s">
        <v>443</v>
      </c>
      <c r="D74" s="38" t="s">
        <v>443</v>
      </c>
      <c r="E74" s="40"/>
    </row>
    <row r="75" spans="1:8">
      <c r="A75" s="24" t="s">
        <v>28</v>
      </c>
      <c r="B75" s="38">
        <v>1</v>
      </c>
      <c r="C75" s="38">
        <v>1</v>
      </c>
      <c r="D75" s="38" t="s">
        <v>443</v>
      </c>
      <c r="E75" s="40"/>
    </row>
    <row r="76" spans="1:8">
      <c r="A76" s="24" t="s">
        <v>36</v>
      </c>
      <c r="B76" s="38">
        <v>2</v>
      </c>
      <c r="C76" s="38">
        <v>2</v>
      </c>
      <c r="D76" s="38" t="s">
        <v>443</v>
      </c>
      <c r="E76" s="40"/>
    </row>
    <row r="77" spans="1:8">
      <c r="A77" s="24" t="s">
        <v>37</v>
      </c>
      <c r="B77" s="38" t="s">
        <v>443</v>
      </c>
      <c r="C77" s="38" t="s">
        <v>443</v>
      </c>
      <c r="D77" s="38" t="s">
        <v>443</v>
      </c>
      <c r="E77" s="40"/>
    </row>
    <row r="79" spans="1:8">
      <c r="A79" s="26" t="s">
        <v>38</v>
      </c>
    </row>
    <row r="80" spans="1:8">
      <c r="A80" s="24" t="s">
        <v>39</v>
      </c>
      <c r="B80" s="24" t="s">
        <v>40</v>
      </c>
      <c r="C80" s="24" t="s">
        <v>41</v>
      </c>
      <c r="D80" s="24" t="s">
        <v>42</v>
      </c>
      <c r="E80" s="24" t="s">
        <v>43</v>
      </c>
      <c r="F80" s="24" t="s">
        <v>44</v>
      </c>
      <c r="G80" s="24" t="s">
        <v>45</v>
      </c>
      <c r="H80" s="24" t="s">
        <v>46</v>
      </c>
    </row>
    <row r="81" spans="1:8" ht="45">
      <c r="A81" s="38">
        <v>1</v>
      </c>
      <c r="B81" s="1" t="s">
        <v>161</v>
      </c>
      <c r="C81" s="2" t="s">
        <v>165</v>
      </c>
      <c r="D81" s="2" t="s">
        <v>168</v>
      </c>
      <c r="E81" s="3">
        <v>24000</v>
      </c>
      <c r="F81" s="9" t="s">
        <v>170</v>
      </c>
      <c r="G81" s="4">
        <v>1</v>
      </c>
      <c r="H81" s="37" t="s">
        <v>173</v>
      </c>
    </row>
    <row r="82" spans="1:8" ht="120">
      <c r="A82" s="38">
        <v>2</v>
      </c>
      <c r="B82" s="1" t="s">
        <v>162</v>
      </c>
      <c r="C82" s="2" t="s">
        <v>166</v>
      </c>
      <c r="D82" s="2" t="s">
        <v>168</v>
      </c>
      <c r="E82" s="3">
        <v>18000</v>
      </c>
      <c r="F82" s="9"/>
      <c r="G82" s="4">
        <v>1</v>
      </c>
      <c r="H82" s="41"/>
    </row>
    <row r="83" spans="1:8" ht="45">
      <c r="A83" s="38">
        <v>3</v>
      </c>
      <c r="B83" s="1" t="s">
        <v>163</v>
      </c>
      <c r="C83" s="2" t="s">
        <v>165</v>
      </c>
      <c r="D83" s="2" t="s">
        <v>168</v>
      </c>
      <c r="E83" s="3">
        <v>25000</v>
      </c>
      <c r="F83" s="7" t="s">
        <v>171</v>
      </c>
      <c r="G83" s="4">
        <v>1</v>
      </c>
      <c r="H83" s="41"/>
    </row>
    <row r="84" spans="1:8" ht="60">
      <c r="A84" s="38">
        <v>4</v>
      </c>
      <c r="B84" s="1" t="s">
        <v>164</v>
      </c>
      <c r="C84" s="2" t="s">
        <v>167</v>
      </c>
      <c r="D84" s="2" t="s">
        <v>169</v>
      </c>
      <c r="E84" s="2">
        <v>100</v>
      </c>
      <c r="F84" s="7" t="s">
        <v>172</v>
      </c>
      <c r="G84" s="4">
        <v>1</v>
      </c>
      <c r="H84" s="42"/>
    </row>
    <row r="85" spans="1:8">
      <c r="A85" s="43"/>
      <c r="B85" s="44"/>
    </row>
    <row r="86" spans="1:8">
      <c r="A86" s="26" t="s">
        <v>47</v>
      </c>
    </row>
    <row r="87" spans="1:8">
      <c r="C87" s="45" t="s">
        <v>48</v>
      </c>
      <c r="D87" s="45"/>
      <c r="E87" s="45"/>
      <c r="F87" s="45"/>
    </row>
    <row r="88" spans="1:8">
      <c r="A88" s="24" t="s">
        <v>39</v>
      </c>
      <c r="B88" s="24" t="s">
        <v>40</v>
      </c>
      <c r="C88" s="24" t="s">
        <v>49</v>
      </c>
      <c r="D88" s="24" t="s">
        <v>50</v>
      </c>
      <c r="E88" s="24" t="s">
        <v>51</v>
      </c>
      <c r="F88" s="24" t="s">
        <v>52</v>
      </c>
    </row>
    <row r="89" spans="1:8">
      <c r="A89" s="24"/>
      <c r="B89" s="24"/>
      <c r="C89" s="24"/>
      <c r="D89" s="24"/>
      <c r="E89" s="24"/>
      <c r="F89" s="24"/>
    </row>
    <row r="91" spans="1:8">
      <c r="A91" s="26" t="s">
        <v>53</v>
      </c>
    </row>
    <row r="92" spans="1:8" ht="45">
      <c r="A92" s="24" t="s">
        <v>39</v>
      </c>
      <c r="B92" s="24" t="s">
        <v>40</v>
      </c>
      <c r="C92" s="24" t="s">
        <v>41</v>
      </c>
      <c r="D92" s="24" t="s">
        <v>42</v>
      </c>
      <c r="E92" s="24" t="s">
        <v>43</v>
      </c>
      <c r="F92" s="24" t="s">
        <v>45</v>
      </c>
      <c r="G92" s="24" t="s">
        <v>54</v>
      </c>
      <c r="H92" s="18" t="s">
        <v>55</v>
      </c>
    </row>
    <row r="93" spans="1:8" ht="60">
      <c r="A93" s="46">
        <v>1</v>
      </c>
      <c r="B93" s="47" t="s">
        <v>174</v>
      </c>
      <c r="C93" s="2" t="s">
        <v>175</v>
      </c>
      <c r="D93" s="46">
        <v>49</v>
      </c>
      <c r="E93" s="48">
        <v>1318</v>
      </c>
      <c r="F93" s="49">
        <v>0.49</v>
      </c>
      <c r="G93" s="48">
        <v>24</v>
      </c>
      <c r="H93" s="50" t="s">
        <v>177</v>
      </c>
    </row>
    <row r="94" spans="1:8" ht="60">
      <c r="A94" s="51"/>
      <c r="B94" s="52"/>
      <c r="C94" s="2" t="s">
        <v>176</v>
      </c>
      <c r="D94" s="51"/>
      <c r="E94" s="53"/>
      <c r="F94" s="53"/>
      <c r="G94" s="53"/>
      <c r="H94" s="52"/>
    </row>
    <row r="96" spans="1:8">
      <c r="A96" s="26" t="s">
        <v>56</v>
      </c>
    </row>
    <row r="97" spans="1:6">
      <c r="A97" s="38" t="s">
        <v>57</v>
      </c>
      <c r="B97" s="38" t="s">
        <v>58</v>
      </c>
      <c r="C97" s="38" t="s">
        <v>59</v>
      </c>
      <c r="D97" s="38" t="s">
        <v>60</v>
      </c>
      <c r="E97" s="18" t="s">
        <v>61</v>
      </c>
      <c r="F97" s="38" t="s">
        <v>62</v>
      </c>
    </row>
    <row r="98" spans="1:6" ht="115.5" customHeight="1">
      <c r="A98" s="38">
        <v>355433</v>
      </c>
      <c r="B98" s="1" t="s">
        <v>286</v>
      </c>
      <c r="C98" s="54">
        <v>156500000</v>
      </c>
      <c r="D98" s="1" t="s">
        <v>287</v>
      </c>
      <c r="E98" s="38" t="s">
        <v>288</v>
      </c>
      <c r="F98" s="6" t="s">
        <v>289</v>
      </c>
    </row>
    <row r="99" spans="1:6" ht="45" customHeight="1">
      <c r="A99" s="46">
        <v>354197</v>
      </c>
      <c r="B99" s="55" t="s">
        <v>290</v>
      </c>
      <c r="C99" s="54">
        <v>23705000</v>
      </c>
      <c r="D99" s="24" t="s">
        <v>291</v>
      </c>
      <c r="E99" s="46" t="s">
        <v>292</v>
      </c>
      <c r="F99" s="37" t="s">
        <v>293</v>
      </c>
    </row>
    <row r="100" spans="1:6" ht="36" customHeight="1">
      <c r="A100" s="51"/>
      <c r="B100" s="56"/>
      <c r="C100" s="54">
        <v>113895300</v>
      </c>
      <c r="D100" s="24" t="s">
        <v>294</v>
      </c>
      <c r="E100" s="51"/>
      <c r="F100" s="34"/>
    </row>
    <row r="101" spans="1:6" ht="105">
      <c r="A101" s="38">
        <v>368676</v>
      </c>
      <c r="B101" s="1" t="s">
        <v>295</v>
      </c>
      <c r="C101" s="54">
        <v>483000000</v>
      </c>
      <c r="D101" s="24" t="s">
        <v>296</v>
      </c>
      <c r="E101" s="18" t="s">
        <v>292</v>
      </c>
      <c r="F101" s="6" t="s">
        <v>297</v>
      </c>
    </row>
    <row r="102" spans="1:6" ht="105">
      <c r="A102" s="38">
        <v>372808</v>
      </c>
      <c r="B102" s="1" t="s">
        <v>298</v>
      </c>
      <c r="C102" s="54">
        <v>1091328456</v>
      </c>
      <c r="D102" s="1" t="s">
        <v>299</v>
      </c>
      <c r="E102" s="18" t="s">
        <v>300</v>
      </c>
      <c r="F102" s="6" t="s">
        <v>301</v>
      </c>
    </row>
    <row r="103" spans="1:6" ht="90">
      <c r="A103" s="38">
        <v>370778</v>
      </c>
      <c r="B103" s="1" t="s">
        <v>302</v>
      </c>
      <c r="C103" s="54">
        <v>135459152</v>
      </c>
      <c r="D103" s="1" t="s">
        <v>303</v>
      </c>
      <c r="E103" s="38" t="s">
        <v>288</v>
      </c>
      <c r="F103" s="6" t="s">
        <v>304</v>
      </c>
    </row>
    <row r="104" spans="1:6" ht="90">
      <c r="A104" s="38">
        <v>378824</v>
      </c>
      <c r="B104" s="1" t="s">
        <v>305</v>
      </c>
      <c r="C104" s="54">
        <v>5640000</v>
      </c>
      <c r="D104" s="24" t="s">
        <v>306</v>
      </c>
      <c r="E104" s="38" t="s">
        <v>292</v>
      </c>
      <c r="F104" s="6" t="s">
        <v>307</v>
      </c>
    </row>
    <row r="105" spans="1:6" ht="120">
      <c r="A105" s="38">
        <v>374837</v>
      </c>
      <c r="B105" s="1" t="s">
        <v>308</v>
      </c>
      <c r="C105" s="54">
        <v>221900000</v>
      </c>
      <c r="D105" s="1" t="s">
        <v>309</v>
      </c>
      <c r="E105" s="18" t="s">
        <v>292</v>
      </c>
      <c r="F105" s="6" t="s">
        <v>310</v>
      </c>
    </row>
    <row r="106" spans="1:6" ht="90">
      <c r="A106" s="38">
        <v>373436</v>
      </c>
      <c r="B106" s="1" t="s">
        <v>311</v>
      </c>
      <c r="C106" s="54">
        <v>16400000</v>
      </c>
      <c r="D106" s="24" t="s">
        <v>312</v>
      </c>
      <c r="E106" s="38" t="s">
        <v>288</v>
      </c>
      <c r="F106" s="6" t="s">
        <v>313</v>
      </c>
    </row>
    <row r="107" spans="1:6" ht="105">
      <c r="A107" s="38">
        <v>372809</v>
      </c>
      <c r="B107" s="1" t="s">
        <v>314</v>
      </c>
      <c r="C107" s="54">
        <v>6050500000</v>
      </c>
      <c r="D107" s="1" t="s">
        <v>315</v>
      </c>
      <c r="E107" s="38" t="s">
        <v>292</v>
      </c>
      <c r="F107" s="6" t="s">
        <v>316</v>
      </c>
    </row>
    <row r="108" spans="1:6" ht="105">
      <c r="A108" s="38">
        <v>372737</v>
      </c>
      <c r="B108" s="1" t="s">
        <v>317</v>
      </c>
      <c r="C108" s="54">
        <v>70000000</v>
      </c>
      <c r="D108" s="1" t="s">
        <v>318</v>
      </c>
      <c r="E108" s="38" t="s">
        <v>292</v>
      </c>
      <c r="F108" s="6" t="s">
        <v>319</v>
      </c>
    </row>
    <row r="109" spans="1:6" ht="90">
      <c r="A109" s="38">
        <v>373437</v>
      </c>
      <c r="B109" s="1" t="s">
        <v>320</v>
      </c>
      <c r="C109" s="54">
        <v>15413950</v>
      </c>
      <c r="D109" s="1" t="s">
        <v>299</v>
      </c>
      <c r="E109" s="18" t="s">
        <v>292</v>
      </c>
      <c r="F109" s="6" t="s">
        <v>321</v>
      </c>
    </row>
    <row r="110" spans="1:6" ht="90">
      <c r="A110" s="38">
        <v>376738</v>
      </c>
      <c r="B110" s="1" t="s">
        <v>322</v>
      </c>
      <c r="C110" s="54">
        <v>20656350</v>
      </c>
      <c r="D110" s="1" t="s">
        <v>323</v>
      </c>
      <c r="E110" s="38" t="s">
        <v>292</v>
      </c>
      <c r="F110" s="6" t="s">
        <v>324</v>
      </c>
    </row>
    <row r="111" spans="1:6" ht="120">
      <c r="A111" s="38">
        <v>371910</v>
      </c>
      <c r="B111" s="1" t="s">
        <v>325</v>
      </c>
      <c r="C111" s="54">
        <v>340000000</v>
      </c>
      <c r="D111" s="1" t="s">
        <v>326</v>
      </c>
      <c r="E111" s="38" t="s">
        <v>292</v>
      </c>
      <c r="F111" s="6" t="s">
        <v>327</v>
      </c>
    </row>
    <row r="113" spans="1:7">
      <c r="A113" s="26" t="s">
        <v>63</v>
      </c>
    </row>
    <row r="114" spans="1:7" ht="30">
      <c r="A114" s="57" t="s">
        <v>64</v>
      </c>
      <c r="B114" s="57" t="s">
        <v>65</v>
      </c>
      <c r="C114" s="57" t="s">
        <v>40</v>
      </c>
      <c r="D114" s="57" t="s">
        <v>66</v>
      </c>
      <c r="E114" s="57" t="s">
        <v>67</v>
      </c>
      <c r="F114" s="57" t="s">
        <v>68</v>
      </c>
      <c r="G114" s="58" t="s">
        <v>69</v>
      </c>
    </row>
    <row r="115" spans="1:7">
      <c r="A115" s="24">
        <v>100</v>
      </c>
      <c r="B115" s="59">
        <v>111</v>
      </c>
      <c r="C115" s="24" t="s">
        <v>219</v>
      </c>
      <c r="D115" s="54">
        <v>12637200000</v>
      </c>
      <c r="E115" s="54">
        <v>4774876790</v>
      </c>
      <c r="F115" s="54">
        <f>D115-E115</f>
        <v>7862323210</v>
      </c>
      <c r="G115" s="24"/>
    </row>
    <row r="116" spans="1:7">
      <c r="A116" s="24"/>
      <c r="B116" s="59">
        <v>113</v>
      </c>
      <c r="C116" s="24" t="s">
        <v>220</v>
      </c>
      <c r="D116" s="54">
        <v>416148000</v>
      </c>
      <c r="E116" s="54">
        <v>205017400</v>
      </c>
      <c r="F116" s="54">
        <f t="shared" ref="F116:F154" si="0">D116-E116</f>
        <v>211130600</v>
      </c>
      <c r="G116" s="24"/>
    </row>
    <row r="117" spans="1:7">
      <c r="A117" s="24"/>
      <c r="B117" s="59">
        <v>114</v>
      </c>
      <c r="C117" s="24" t="s">
        <v>221</v>
      </c>
      <c r="D117" s="54">
        <v>1087779000</v>
      </c>
      <c r="E117" s="54">
        <v>0</v>
      </c>
      <c r="F117" s="54">
        <f t="shared" si="0"/>
        <v>1087779000</v>
      </c>
      <c r="G117" s="24"/>
    </row>
    <row r="118" spans="1:7">
      <c r="A118" s="24">
        <v>120</v>
      </c>
      <c r="B118" s="59">
        <v>123</v>
      </c>
      <c r="C118" s="24" t="s">
        <v>222</v>
      </c>
      <c r="D118" s="54">
        <v>667333416</v>
      </c>
      <c r="E118" s="54">
        <v>133998657</v>
      </c>
      <c r="F118" s="54">
        <f t="shared" si="0"/>
        <v>533334759</v>
      </c>
      <c r="G118" s="24"/>
    </row>
    <row r="119" spans="1:7">
      <c r="A119" s="24"/>
      <c r="B119" s="59">
        <v>125</v>
      </c>
      <c r="C119" s="24" t="s">
        <v>223</v>
      </c>
      <c r="D119" s="54">
        <v>582677808</v>
      </c>
      <c r="E119" s="54">
        <v>51948424</v>
      </c>
      <c r="F119" s="54">
        <f t="shared" si="0"/>
        <v>530729384</v>
      </c>
      <c r="G119" s="24"/>
    </row>
    <row r="120" spans="1:7">
      <c r="A120" s="24">
        <v>130</v>
      </c>
      <c r="B120" s="59">
        <v>131</v>
      </c>
      <c r="C120" s="24" t="s">
        <v>224</v>
      </c>
      <c r="D120" s="54">
        <v>1211500536</v>
      </c>
      <c r="E120" s="54">
        <v>909508480</v>
      </c>
      <c r="F120" s="54">
        <f t="shared" si="0"/>
        <v>301992056</v>
      </c>
      <c r="G120" s="24"/>
    </row>
    <row r="121" spans="1:7">
      <c r="A121" s="24"/>
      <c r="B121" s="59">
        <v>133</v>
      </c>
      <c r="C121" s="24" t="s">
        <v>225</v>
      </c>
      <c r="D121" s="54">
        <v>2598893700</v>
      </c>
      <c r="E121" s="54">
        <v>1371460007</v>
      </c>
      <c r="F121" s="54">
        <f t="shared" si="0"/>
        <v>1227433693</v>
      </c>
      <c r="G121" s="24"/>
    </row>
    <row r="122" spans="1:7">
      <c r="A122" s="24"/>
      <c r="B122" s="59">
        <v>137</v>
      </c>
      <c r="C122" s="24" t="s">
        <v>226</v>
      </c>
      <c r="D122" s="54">
        <v>110000000</v>
      </c>
      <c r="E122" s="54">
        <v>36720000</v>
      </c>
      <c r="F122" s="54">
        <f t="shared" si="0"/>
        <v>73280000</v>
      </c>
      <c r="G122" s="24"/>
    </row>
    <row r="123" spans="1:7">
      <c r="A123" s="24">
        <v>140</v>
      </c>
      <c r="B123" s="59">
        <v>141</v>
      </c>
      <c r="C123" s="24" t="s">
        <v>227</v>
      </c>
      <c r="D123" s="54">
        <v>281003000</v>
      </c>
      <c r="E123" s="54">
        <v>118560045</v>
      </c>
      <c r="F123" s="54">
        <f t="shared" si="0"/>
        <v>162442955</v>
      </c>
      <c r="G123" s="24"/>
    </row>
    <row r="124" spans="1:7">
      <c r="A124" s="24"/>
      <c r="B124" s="59">
        <v>144</v>
      </c>
      <c r="C124" s="24" t="s">
        <v>228</v>
      </c>
      <c r="D124" s="54">
        <v>3021302064</v>
      </c>
      <c r="E124" s="54">
        <v>1376396612</v>
      </c>
      <c r="F124" s="54">
        <f t="shared" si="0"/>
        <v>1644905452</v>
      </c>
      <c r="G124" s="24"/>
    </row>
    <row r="125" spans="1:7">
      <c r="A125" s="24"/>
      <c r="B125" s="59">
        <v>145</v>
      </c>
      <c r="C125" s="24" t="s">
        <v>229</v>
      </c>
      <c r="D125" s="54">
        <v>3384868488</v>
      </c>
      <c r="E125" s="54">
        <v>1539906764</v>
      </c>
      <c r="F125" s="54">
        <f t="shared" si="0"/>
        <v>1844961724</v>
      </c>
      <c r="G125" s="24"/>
    </row>
    <row r="126" spans="1:7">
      <c r="A126" s="24">
        <v>190</v>
      </c>
      <c r="B126" s="59">
        <v>199</v>
      </c>
      <c r="C126" s="24" t="s">
        <v>230</v>
      </c>
      <c r="D126" s="54">
        <v>1211428549</v>
      </c>
      <c r="E126" s="54">
        <v>244464047</v>
      </c>
      <c r="F126" s="54">
        <f t="shared" si="0"/>
        <v>966964502</v>
      </c>
      <c r="G126" s="24"/>
    </row>
    <row r="127" spans="1:7">
      <c r="A127" s="24">
        <v>200</v>
      </c>
      <c r="B127" s="59">
        <v>210</v>
      </c>
      <c r="C127" s="24" t="s">
        <v>231</v>
      </c>
      <c r="D127" s="54">
        <v>838500000</v>
      </c>
      <c r="E127" s="54">
        <v>261033454</v>
      </c>
      <c r="F127" s="54">
        <f t="shared" si="0"/>
        <v>577466546</v>
      </c>
      <c r="G127" s="24"/>
    </row>
    <row r="128" spans="1:7">
      <c r="A128" s="24">
        <v>220</v>
      </c>
      <c r="B128" s="59">
        <v>220</v>
      </c>
      <c r="C128" s="24" t="s">
        <v>232</v>
      </c>
      <c r="D128" s="54">
        <v>515600000</v>
      </c>
      <c r="E128" s="54">
        <v>152432000</v>
      </c>
      <c r="F128" s="54">
        <f t="shared" si="0"/>
        <v>363168000</v>
      </c>
      <c r="G128" s="24"/>
    </row>
    <row r="129" spans="1:7">
      <c r="A129" s="24">
        <v>230</v>
      </c>
      <c r="B129" s="59">
        <v>230</v>
      </c>
      <c r="C129" s="24" t="s">
        <v>233</v>
      </c>
      <c r="D129" s="54">
        <v>2187927836</v>
      </c>
      <c r="E129" s="54">
        <v>813631089</v>
      </c>
      <c r="F129" s="54">
        <f t="shared" si="0"/>
        <v>1374296747</v>
      </c>
      <c r="G129" s="24"/>
    </row>
    <row r="130" spans="1:7">
      <c r="A130" s="24">
        <v>240</v>
      </c>
      <c r="B130" s="59">
        <v>240</v>
      </c>
      <c r="C130" s="24" t="s">
        <v>234</v>
      </c>
      <c r="D130" s="54">
        <v>3911038785</v>
      </c>
      <c r="E130" s="54">
        <v>1836839931</v>
      </c>
      <c r="F130" s="54">
        <f t="shared" si="0"/>
        <v>2074198854</v>
      </c>
      <c r="G130" s="24"/>
    </row>
    <row r="131" spans="1:7">
      <c r="A131" s="24">
        <v>250</v>
      </c>
      <c r="B131" s="59">
        <v>250</v>
      </c>
      <c r="C131" s="24" t="s">
        <v>235</v>
      </c>
      <c r="D131" s="54">
        <v>1023998502</v>
      </c>
      <c r="E131" s="54">
        <v>330976766</v>
      </c>
      <c r="F131" s="54">
        <f t="shared" si="0"/>
        <v>693021736</v>
      </c>
      <c r="G131" s="24"/>
    </row>
    <row r="132" spans="1:7">
      <c r="A132" s="24">
        <v>260</v>
      </c>
      <c r="B132" s="59">
        <v>260</v>
      </c>
      <c r="C132" s="24" t="s">
        <v>236</v>
      </c>
      <c r="D132" s="54">
        <v>18673858437</v>
      </c>
      <c r="E132" s="54">
        <v>6255630907</v>
      </c>
      <c r="F132" s="54">
        <f t="shared" si="0"/>
        <v>12418227530</v>
      </c>
      <c r="G132" s="24"/>
    </row>
    <row r="133" spans="1:7">
      <c r="A133" s="24">
        <v>270</v>
      </c>
      <c r="B133" s="59">
        <v>271</v>
      </c>
      <c r="C133" s="24" t="s">
        <v>237</v>
      </c>
      <c r="D133" s="54">
        <v>3575960250</v>
      </c>
      <c r="E133" s="54">
        <v>1353380000</v>
      </c>
      <c r="F133" s="54">
        <f t="shared" si="0"/>
        <v>2222580250</v>
      </c>
      <c r="G133" s="24"/>
    </row>
    <row r="134" spans="1:7">
      <c r="A134" s="24">
        <v>280</v>
      </c>
      <c r="B134" s="59">
        <v>281</v>
      </c>
      <c r="C134" s="24" t="s">
        <v>238</v>
      </c>
      <c r="D134" s="54">
        <v>989650000</v>
      </c>
      <c r="E134" s="54">
        <v>208133141</v>
      </c>
      <c r="F134" s="54">
        <f t="shared" si="0"/>
        <v>781516859</v>
      </c>
      <c r="G134" s="24"/>
    </row>
    <row r="135" spans="1:7">
      <c r="A135" s="24"/>
      <c r="B135" s="59">
        <v>282</v>
      </c>
      <c r="C135" s="24" t="s">
        <v>239</v>
      </c>
      <c r="D135" s="54">
        <v>2239295144</v>
      </c>
      <c r="E135" s="54">
        <v>909750000</v>
      </c>
      <c r="F135" s="54">
        <f t="shared" si="0"/>
        <v>1329545144</v>
      </c>
      <c r="G135" s="24"/>
    </row>
    <row r="136" spans="1:7">
      <c r="A136" s="24"/>
      <c r="B136" s="59">
        <v>284</v>
      </c>
      <c r="C136" s="24" t="s">
        <v>240</v>
      </c>
      <c r="D136" s="54">
        <v>400000000</v>
      </c>
      <c r="E136" s="54">
        <v>188205875</v>
      </c>
      <c r="F136" s="54">
        <f t="shared" si="0"/>
        <v>211794125</v>
      </c>
      <c r="G136" s="24"/>
    </row>
    <row r="137" spans="1:7">
      <c r="A137" s="24"/>
      <c r="B137" s="59">
        <v>288</v>
      </c>
      <c r="C137" s="24" t="s">
        <v>241</v>
      </c>
      <c r="D137" s="54">
        <v>74800000</v>
      </c>
      <c r="E137" s="54">
        <v>4944500</v>
      </c>
      <c r="F137" s="54">
        <f t="shared" si="0"/>
        <v>69855500</v>
      </c>
      <c r="G137" s="24"/>
    </row>
    <row r="138" spans="1:7">
      <c r="A138" s="24">
        <v>290</v>
      </c>
      <c r="B138" s="59">
        <v>290</v>
      </c>
      <c r="C138" s="24" t="s">
        <v>242</v>
      </c>
      <c r="D138" s="54">
        <v>72081087</v>
      </c>
      <c r="E138" s="54">
        <v>0</v>
      </c>
      <c r="F138" s="54">
        <f t="shared" si="0"/>
        <v>72081087</v>
      </c>
      <c r="G138" s="24"/>
    </row>
    <row r="139" spans="1:7">
      <c r="A139" s="24">
        <v>300</v>
      </c>
      <c r="B139" s="59">
        <v>310</v>
      </c>
      <c r="C139" s="24" t="s">
        <v>243</v>
      </c>
      <c r="D139" s="54">
        <v>79053050</v>
      </c>
      <c r="E139" s="54">
        <v>4999540</v>
      </c>
      <c r="F139" s="54">
        <f t="shared" si="0"/>
        <v>74053510</v>
      </c>
      <c r="G139" s="24"/>
    </row>
    <row r="140" spans="1:7">
      <c r="A140" s="24">
        <v>320</v>
      </c>
      <c r="B140" s="59">
        <v>320</v>
      </c>
      <c r="C140" s="24" t="s">
        <v>244</v>
      </c>
      <c r="D140" s="54">
        <v>116275000</v>
      </c>
      <c r="E140" s="54">
        <v>22540900</v>
      </c>
      <c r="F140" s="54">
        <f t="shared" si="0"/>
        <v>93734100</v>
      </c>
      <c r="G140" s="24"/>
    </row>
    <row r="141" spans="1:7">
      <c r="A141" s="24">
        <v>330</v>
      </c>
      <c r="B141" s="59">
        <v>330</v>
      </c>
      <c r="C141" s="24" t="s">
        <v>245</v>
      </c>
      <c r="D141" s="54">
        <v>100101200</v>
      </c>
      <c r="E141" s="54">
        <v>8485200</v>
      </c>
      <c r="F141" s="54">
        <f t="shared" si="0"/>
        <v>91616000</v>
      </c>
      <c r="G141" s="24"/>
    </row>
    <row r="142" spans="1:7">
      <c r="A142" s="24">
        <v>340</v>
      </c>
      <c r="B142" s="59">
        <v>340</v>
      </c>
      <c r="C142" s="24" t="s">
        <v>246</v>
      </c>
      <c r="D142" s="54">
        <v>428505120</v>
      </c>
      <c r="E142" s="54">
        <v>213994637</v>
      </c>
      <c r="F142" s="54">
        <f t="shared" si="0"/>
        <v>214510483</v>
      </c>
      <c r="G142" s="24"/>
    </row>
    <row r="143" spans="1:7">
      <c r="A143" s="24">
        <v>350</v>
      </c>
      <c r="B143" s="59">
        <v>350</v>
      </c>
      <c r="C143" s="24" t="s">
        <v>247</v>
      </c>
      <c r="D143" s="54">
        <v>113796400</v>
      </c>
      <c r="E143" s="54">
        <v>6978516</v>
      </c>
      <c r="F143" s="54">
        <f t="shared" si="0"/>
        <v>106817884</v>
      </c>
      <c r="G143" s="24"/>
    </row>
    <row r="144" spans="1:7">
      <c r="A144" s="24">
        <v>360</v>
      </c>
      <c r="B144" s="59">
        <v>360</v>
      </c>
      <c r="C144" s="24" t="s">
        <v>248</v>
      </c>
      <c r="D144" s="54">
        <v>600000000</v>
      </c>
      <c r="E144" s="54">
        <v>117269189</v>
      </c>
      <c r="F144" s="54">
        <f t="shared" si="0"/>
        <v>482730811</v>
      </c>
      <c r="G144" s="24"/>
    </row>
    <row r="145" spans="1:7">
      <c r="A145" s="24">
        <v>390</v>
      </c>
      <c r="B145" s="59">
        <v>390</v>
      </c>
      <c r="C145" s="24" t="s">
        <v>249</v>
      </c>
      <c r="D145" s="54">
        <v>96829000</v>
      </c>
      <c r="E145" s="54">
        <v>29569965</v>
      </c>
      <c r="F145" s="54">
        <f t="shared" si="0"/>
        <v>67259035</v>
      </c>
      <c r="G145" s="24"/>
    </row>
    <row r="146" spans="1:7">
      <c r="A146" s="24">
        <v>500</v>
      </c>
      <c r="B146" s="59">
        <v>520</v>
      </c>
      <c r="C146" s="24" t="s">
        <v>250</v>
      </c>
      <c r="D146" s="54">
        <v>150000000</v>
      </c>
      <c r="E146" s="54">
        <v>140495013</v>
      </c>
      <c r="F146" s="54">
        <f t="shared" si="0"/>
        <v>9504987</v>
      </c>
      <c r="G146" s="24"/>
    </row>
    <row r="147" spans="1:7">
      <c r="A147" s="24"/>
      <c r="B147" s="59">
        <v>530</v>
      </c>
      <c r="C147" s="24" t="s">
        <v>251</v>
      </c>
      <c r="D147" s="54">
        <v>359072197</v>
      </c>
      <c r="E147" s="54">
        <v>2655000</v>
      </c>
      <c r="F147" s="54">
        <f t="shared" si="0"/>
        <v>356417197</v>
      </c>
      <c r="G147" s="24"/>
    </row>
    <row r="148" spans="1:7">
      <c r="A148" s="24"/>
      <c r="B148" s="59">
        <v>540</v>
      </c>
      <c r="C148" s="24" t="s">
        <v>252</v>
      </c>
      <c r="D148" s="54">
        <v>506643913</v>
      </c>
      <c r="E148" s="54">
        <v>182389175</v>
      </c>
      <c r="F148" s="54">
        <f t="shared" si="0"/>
        <v>324254738</v>
      </c>
      <c r="G148" s="24"/>
    </row>
    <row r="149" spans="1:7">
      <c r="A149" s="24"/>
      <c r="B149" s="59">
        <v>570</v>
      </c>
      <c r="C149" s="24" t="s">
        <v>253</v>
      </c>
      <c r="D149" s="54">
        <v>45164092</v>
      </c>
      <c r="E149" s="54">
        <v>0</v>
      </c>
      <c r="F149" s="54">
        <f t="shared" si="0"/>
        <v>45164092</v>
      </c>
      <c r="G149" s="24"/>
    </row>
    <row r="150" spans="1:7">
      <c r="A150" s="24">
        <v>800</v>
      </c>
      <c r="B150" s="59">
        <v>841</v>
      </c>
      <c r="C150" s="24" t="s">
        <v>254</v>
      </c>
      <c r="D150" s="54">
        <v>259200000</v>
      </c>
      <c r="E150" s="54">
        <v>102360000</v>
      </c>
      <c r="F150" s="54">
        <f t="shared" si="0"/>
        <v>156840000</v>
      </c>
      <c r="G150" s="24"/>
    </row>
    <row r="151" spans="1:7">
      <c r="A151" s="24"/>
      <c r="B151" s="59">
        <v>842</v>
      </c>
      <c r="C151" s="24" t="s">
        <v>255</v>
      </c>
      <c r="D151" s="54">
        <v>1232766736</v>
      </c>
      <c r="E151" s="54">
        <v>932766736</v>
      </c>
      <c r="F151" s="54">
        <f t="shared" si="0"/>
        <v>300000000</v>
      </c>
      <c r="G151" s="24"/>
    </row>
    <row r="152" spans="1:7">
      <c r="A152" s="24"/>
      <c r="B152" s="59">
        <v>851</v>
      </c>
      <c r="C152" s="24" t="s">
        <v>256</v>
      </c>
      <c r="D152" s="54">
        <v>372249965</v>
      </c>
      <c r="E152" s="54">
        <v>0</v>
      </c>
      <c r="F152" s="54">
        <f t="shared" si="0"/>
        <v>372249965</v>
      </c>
      <c r="G152" s="24"/>
    </row>
    <row r="153" spans="1:7">
      <c r="A153" s="24"/>
      <c r="B153" s="59">
        <v>852</v>
      </c>
      <c r="C153" s="24" t="s">
        <v>257</v>
      </c>
      <c r="D153" s="54">
        <v>228000000</v>
      </c>
      <c r="E153" s="54">
        <v>221088000</v>
      </c>
      <c r="F153" s="54">
        <f t="shared" si="0"/>
        <v>6912000</v>
      </c>
      <c r="G153" s="24"/>
    </row>
    <row r="154" spans="1:7">
      <c r="A154" s="24">
        <v>900</v>
      </c>
      <c r="B154" s="59">
        <v>910</v>
      </c>
      <c r="C154" s="24" t="s">
        <v>258</v>
      </c>
      <c r="D154" s="54">
        <v>815860362</v>
      </c>
      <c r="E154" s="54">
        <v>11745226</v>
      </c>
      <c r="F154" s="54">
        <f t="shared" si="0"/>
        <v>804115136</v>
      </c>
      <c r="G154" s="24"/>
    </row>
    <row r="155" spans="1:7">
      <c r="A155" s="60" t="s">
        <v>259</v>
      </c>
      <c r="B155" s="61"/>
      <c r="C155" s="62"/>
      <c r="D155" s="63">
        <f>SUM(D115:D154)</f>
        <v>67216361637</v>
      </c>
      <c r="E155" s="63">
        <f>SUM(E115:E154)</f>
        <v>25075151986</v>
      </c>
      <c r="F155" s="63"/>
      <c r="G155" s="24"/>
    </row>
    <row r="156" spans="1:7">
      <c r="A156" s="101"/>
      <c r="B156" s="101"/>
      <c r="C156" s="101"/>
      <c r="D156" s="102"/>
      <c r="E156" s="102"/>
      <c r="F156" s="102"/>
      <c r="G156" s="44"/>
    </row>
    <row r="157" spans="1:7">
      <c r="A157" s="101"/>
      <c r="B157" s="101"/>
      <c r="C157" s="101"/>
      <c r="D157" s="102"/>
      <c r="E157" s="102"/>
      <c r="F157" s="102"/>
      <c r="G157" s="44"/>
    </row>
    <row r="158" spans="1:7">
      <c r="A158" s="101"/>
      <c r="B158" s="101"/>
      <c r="C158" s="101"/>
      <c r="D158" s="102"/>
      <c r="E158" s="102"/>
      <c r="F158" s="102"/>
      <c r="G158" s="44"/>
    </row>
    <row r="159" spans="1:7">
      <c r="A159" s="101"/>
      <c r="B159" s="101"/>
      <c r="C159" s="101"/>
      <c r="D159" s="102"/>
      <c r="E159" s="102"/>
      <c r="F159" s="102"/>
      <c r="G159" s="44"/>
    </row>
    <row r="160" spans="1:7">
      <c r="A160" s="101"/>
      <c r="B160" s="101"/>
      <c r="C160" s="101"/>
      <c r="D160" s="102"/>
      <c r="E160" s="102"/>
      <c r="F160" s="102"/>
      <c r="G160" s="44"/>
    </row>
    <row r="161" spans="1:7">
      <c r="A161" s="101"/>
      <c r="B161" s="101"/>
      <c r="C161" s="101"/>
      <c r="D161" s="102"/>
      <c r="E161" s="102"/>
      <c r="F161" s="102"/>
      <c r="G161" s="44"/>
    </row>
    <row r="162" spans="1:7">
      <c r="A162" s="101"/>
      <c r="B162" s="101"/>
      <c r="C162" s="101"/>
      <c r="D162" s="102"/>
      <c r="E162" s="102"/>
      <c r="F162" s="102"/>
      <c r="G162" s="44"/>
    </row>
    <row r="163" spans="1:7">
      <c r="A163" s="101"/>
      <c r="B163" s="101"/>
      <c r="C163" s="101"/>
      <c r="D163" s="102"/>
      <c r="E163" s="102"/>
      <c r="F163" s="102"/>
      <c r="G163" s="44"/>
    </row>
    <row r="164" spans="1:7">
      <c r="A164" s="101"/>
      <c r="B164" s="101"/>
      <c r="C164" s="101"/>
      <c r="D164" s="102"/>
      <c r="E164" s="102"/>
      <c r="F164" s="102"/>
      <c r="G164" s="44"/>
    </row>
    <row r="165" spans="1:7">
      <c r="A165" s="101"/>
      <c r="B165" s="101"/>
      <c r="C165" s="101"/>
      <c r="D165" s="102"/>
      <c r="E165" s="102"/>
      <c r="F165" s="102"/>
      <c r="G165" s="44"/>
    </row>
    <row r="166" spans="1:7">
      <c r="A166" s="101"/>
      <c r="B166" s="101"/>
      <c r="C166" s="101"/>
      <c r="D166" s="102"/>
      <c r="E166" s="102"/>
      <c r="F166" s="102"/>
      <c r="G166" s="44"/>
    </row>
    <row r="167" spans="1:7">
      <c r="A167" s="101"/>
      <c r="B167" s="101"/>
      <c r="C167" s="101"/>
      <c r="D167" s="102"/>
      <c r="E167" s="102"/>
      <c r="F167" s="102"/>
      <c r="G167" s="44"/>
    </row>
    <row r="168" spans="1:7">
      <c r="A168" s="101"/>
      <c r="B168" s="101"/>
      <c r="C168" s="101"/>
      <c r="D168" s="102"/>
      <c r="E168" s="102"/>
      <c r="F168" s="102"/>
      <c r="G168" s="44"/>
    </row>
    <row r="169" spans="1:7">
      <c r="A169" s="101"/>
      <c r="B169" s="101"/>
      <c r="C169" s="101"/>
      <c r="D169" s="102"/>
      <c r="E169" s="102"/>
      <c r="F169" s="102"/>
      <c r="G169" s="44"/>
    </row>
    <row r="170" spans="1:7">
      <c r="A170" s="101"/>
      <c r="B170" s="101"/>
      <c r="C170" s="101"/>
      <c r="D170" s="102"/>
      <c r="E170" s="102"/>
      <c r="F170" s="102"/>
      <c r="G170" s="44"/>
    </row>
    <row r="171" spans="1:7">
      <c r="A171" s="101"/>
      <c r="B171" s="101"/>
      <c r="C171" s="101"/>
      <c r="D171" s="102"/>
      <c r="E171" s="102"/>
      <c r="F171" s="102"/>
      <c r="G171" s="44"/>
    </row>
    <row r="172" spans="1:7">
      <c r="A172" s="101"/>
      <c r="B172" s="101"/>
      <c r="C172" s="101"/>
      <c r="D172" s="102"/>
      <c r="E172" s="102"/>
      <c r="F172" s="102"/>
      <c r="G172" s="44"/>
    </row>
    <row r="173" spans="1:7">
      <c r="A173" s="101"/>
      <c r="B173" s="101"/>
      <c r="C173" s="101"/>
      <c r="D173" s="102"/>
      <c r="E173" s="102"/>
      <c r="F173" s="102"/>
      <c r="G173" s="44"/>
    </row>
    <row r="174" spans="1:7">
      <c r="A174" s="101"/>
      <c r="B174" s="101"/>
      <c r="C174" s="101"/>
      <c r="D174" s="102"/>
      <c r="E174" s="102"/>
      <c r="F174" s="102"/>
      <c r="G174" s="44"/>
    </row>
    <row r="175" spans="1:7">
      <c r="A175" s="101"/>
      <c r="B175" s="101"/>
      <c r="C175" s="101"/>
      <c r="D175" s="102"/>
      <c r="E175" s="102"/>
      <c r="F175" s="102"/>
      <c r="G175" s="44"/>
    </row>
    <row r="176" spans="1:7">
      <c r="A176" s="101"/>
      <c r="B176" s="101"/>
      <c r="C176" s="101"/>
      <c r="D176" s="102"/>
      <c r="E176" s="102"/>
      <c r="F176" s="102"/>
      <c r="G176" s="44"/>
    </row>
    <row r="177" spans="1:7">
      <c r="A177" s="101"/>
      <c r="B177" s="101"/>
      <c r="C177" s="101"/>
      <c r="D177" s="102"/>
      <c r="E177" s="102"/>
      <c r="F177" s="102"/>
      <c r="G177" s="44"/>
    </row>
    <row r="178" spans="1:7">
      <c r="A178" s="101"/>
      <c r="B178" s="101"/>
      <c r="C178" s="101"/>
      <c r="D178" s="102"/>
      <c r="E178" s="102"/>
      <c r="F178" s="102"/>
      <c r="G178" s="44"/>
    </row>
    <row r="179" spans="1:7">
      <c r="A179" s="101"/>
      <c r="B179" s="101"/>
      <c r="C179" s="101"/>
      <c r="D179" s="102"/>
      <c r="E179" s="102"/>
      <c r="F179" s="102"/>
      <c r="G179" s="44"/>
    </row>
    <row r="180" spans="1:7">
      <c r="A180" s="101"/>
      <c r="B180" s="101"/>
      <c r="C180" s="101"/>
      <c r="D180" s="102"/>
      <c r="E180" s="102"/>
      <c r="F180" s="102"/>
      <c r="G180" s="44"/>
    </row>
    <row r="181" spans="1:7">
      <c r="A181" s="101"/>
      <c r="B181" s="101"/>
      <c r="C181" s="101"/>
      <c r="D181" s="102"/>
      <c r="E181" s="102"/>
      <c r="F181" s="102"/>
      <c r="G181" s="44"/>
    </row>
    <row r="182" spans="1:7">
      <c r="A182" s="101"/>
      <c r="B182" s="101"/>
      <c r="C182" s="101"/>
      <c r="D182" s="102"/>
      <c r="E182" s="102"/>
      <c r="F182" s="102"/>
      <c r="G182" s="44"/>
    </row>
    <row r="183" spans="1:7">
      <c r="A183" s="101"/>
      <c r="B183" s="101"/>
      <c r="C183" s="101"/>
      <c r="D183" s="102"/>
      <c r="E183" s="102"/>
      <c r="F183" s="102"/>
      <c r="G183" s="44"/>
    </row>
    <row r="184" spans="1:7">
      <c r="A184" s="101"/>
      <c r="B184" s="101"/>
      <c r="C184" s="101"/>
      <c r="D184" s="102"/>
      <c r="E184" s="102"/>
      <c r="F184" s="102"/>
      <c r="G184" s="44"/>
    </row>
    <row r="185" spans="1:7">
      <c r="A185" s="101"/>
      <c r="B185" s="101"/>
      <c r="C185" s="101"/>
      <c r="D185" s="102"/>
      <c r="E185" s="102"/>
      <c r="F185" s="102"/>
      <c r="G185" s="44"/>
    </row>
    <row r="186" spans="1:7">
      <c r="A186" s="101"/>
      <c r="B186" s="101"/>
      <c r="C186" s="101"/>
      <c r="D186" s="102"/>
      <c r="E186" s="102"/>
      <c r="F186" s="102"/>
      <c r="G186" s="44"/>
    </row>
    <row r="187" spans="1:7">
      <c r="A187" s="101"/>
      <c r="B187" s="101"/>
      <c r="C187" s="101"/>
      <c r="D187" s="102"/>
      <c r="E187" s="102"/>
      <c r="F187" s="102"/>
      <c r="G187" s="44"/>
    </row>
    <row r="188" spans="1:7">
      <c r="A188" s="101"/>
      <c r="B188" s="101"/>
      <c r="C188" s="101"/>
      <c r="D188" s="102"/>
      <c r="E188" s="102"/>
      <c r="F188" s="102"/>
      <c r="G188" s="44"/>
    </row>
    <row r="189" spans="1:7">
      <c r="A189" s="101"/>
      <c r="B189" s="101"/>
      <c r="C189" s="101"/>
      <c r="D189" s="102"/>
      <c r="E189" s="102"/>
      <c r="F189" s="102"/>
      <c r="G189" s="44"/>
    </row>
    <row r="190" spans="1:7">
      <c r="A190" s="101"/>
      <c r="B190" s="101"/>
      <c r="C190" s="101"/>
      <c r="D190" s="102"/>
      <c r="E190" s="102"/>
      <c r="F190" s="102"/>
      <c r="G190" s="44"/>
    </row>
    <row r="191" spans="1:7">
      <c r="A191" s="101"/>
      <c r="B191" s="101"/>
      <c r="C191" s="101"/>
      <c r="D191" s="102"/>
      <c r="E191" s="102"/>
      <c r="F191" s="102"/>
      <c r="G191" s="44"/>
    </row>
    <row r="192" spans="1:7">
      <c r="A192" s="101"/>
      <c r="B192" s="101"/>
      <c r="C192" s="101"/>
      <c r="D192" s="102"/>
      <c r="E192" s="102"/>
      <c r="F192" s="102"/>
      <c r="G192" s="44"/>
    </row>
    <row r="193" spans="1:7">
      <c r="A193" s="101"/>
      <c r="B193" s="101"/>
      <c r="C193" s="101"/>
      <c r="D193" s="102"/>
      <c r="E193" s="102"/>
      <c r="F193" s="102"/>
      <c r="G193" s="44"/>
    </row>
    <row r="194" spans="1:7">
      <c r="A194" s="101"/>
      <c r="B194" s="101"/>
      <c r="C194" s="101"/>
      <c r="D194" s="102"/>
      <c r="E194" s="102"/>
      <c r="F194" s="102"/>
      <c r="G194" s="44"/>
    </row>
    <row r="195" spans="1:7">
      <c r="A195" s="101"/>
      <c r="B195" s="101"/>
      <c r="C195" s="101"/>
      <c r="D195" s="102"/>
      <c r="E195" s="102"/>
      <c r="F195" s="102"/>
      <c r="G195" s="44"/>
    </row>
    <row r="196" spans="1:7">
      <c r="A196" s="101"/>
      <c r="B196" s="101"/>
      <c r="C196" s="101"/>
      <c r="D196" s="102"/>
      <c r="E196" s="102"/>
      <c r="F196" s="102"/>
      <c r="G196" s="44"/>
    </row>
    <row r="197" spans="1:7">
      <c r="A197" s="101"/>
      <c r="B197" s="101"/>
      <c r="C197" s="101"/>
      <c r="D197" s="102"/>
      <c r="E197" s="102"/>
      <c r="F197" s="102"/>
      <c r="G197" s="44"/>
    </row>
    <row r="198" spans="1:7">
      <c r="A198" s="101"/>
      <c r="B198" s="101"/>
      <c r="C198" s="101"/>
      <c r="D198" s="102"/>
      <c r="E198" s="102"/>
      <c r="F198" s="102"/>
      <c r="G198" s="44"/>
    </row>
    <row r="199" spans="1:7">
      <c r="A199" s="101"/>
      <c r="B199" s="101"/>
      <c r="C199" s="101"/>
      <c r="D199" s="102"/>
      <c r="E199" s="102"/>
      <c r="F199" s="102"/>
      <c r="G199" s="44"/>
    </row>
    <row r="200" spans="1:7">
      <c r="A200" s="101"/>
      <c r="B200" s="101"/>
      <c r="C200" s="101"/>
      <c r="D200" s="102"/>
      <c r="E200" s="102"/>
      <c r="F200" s="102"/>
      <c r="G200" s="44"/>
    </row>
    <row r="202" spans="1:7">
      <c r="A202" s="26" t="s">
        <v>70</v>
      </c>
    </row>
    <row r="203" spans="1:7">
      <c r="A203" s="17" t="s">
        <v>260</v>
      </c>
      <c r="B203" s="17" t="s">
        <v>71</v>
      </c>
      <c r="C203" s="17" t="s">
        <v>72</v>
      </c>
      <c r="D203" s="17" t="s">
        <v>73</v>
      </c>
      <c r="E203" s="64" t="s">
        <v>74</v>
      </c>
      <c r="F203" s="65"/>
    </row>
    <row r="204" spans="1:7" ht="30">
      <c r="A204" s="5">
        <v>1</v>
      </c>
      <c r="B204" s="5" t="s">
        <v>261</v>
      </c>
      <c r="C204" s="66">
        <v>39505050</v>
      </c>
      <c r="D204" s="18" t="s">
        <v>262</v>
      </c>
      <c r="E204" s="12" t="s">
        <v>218</v>
      </c>
      <c r="F204" s="65"/>
    </row>
    <row r="205" spans="1:7" ht="30">
      <c r="A205" s="5">
        <v>1</v>
      </c>
      <c r="B205" s="5" t="s">
        <v>263</v>
      </c>
      <c r="C205" s="66">
        <v>3400000</v>
      </c>
      <c r="D205" s="18" t="s">
        <v>264</v>
      </c>
      <c r="E205" s="13"/>
      <c r="F205" s="65"/>
    </row>
    <row r="206" spans="1:7" ht="30">
      <c r="A206" s="5">
        <v>1</v>
      </c>
      <c r="B206" s="5" t="s">
        <v>265</v>
      </c>
      <c r="C206" s="66">
        <v>998000</v>
      </c>
      <c r="D206" s="18" t="s">
        <v>264</v>
      </c>
      <c r="E206" s="13"/>
    </row>
    <row r="207" spans="1:7" ht="30">
      <c r="A207" s="5">
        <v>1</v>
      </c>
      <c r="B207" s="5" t="s">
        <v>266</v>
      </c>
      <c r="C207" s="66">
        <v>1180000</v>
      </c>
      <c r="D207" s="18" t="s">
        <v>264</v>
      </c>
      <c r="E207" s="13"/>
    </row>
    <row r="208" spans="1:7" ht="30">
      <c r="A208" s="5">
        <v>5</v>
      </c>
      <c r="B208" s="5" t="s">
        <v>267</v>
      </c>
      <c r="C208" s="66">
        <f>531000*5</f>
        <v>2655000</v>
      </c>
      <c r="D208" s="18" t="s">
        <v>264</v>
      </c>
      <c r="E208" s="13"/>
    </row>
    <row r="209" spans="1:6" ht="45">
      <c r="A209" s="5">
        <v>40</v>
      </c>
      <c r="B209" s="5" t="s">
        <v>268</v>
      </c>
      <c r="C209" s="66">
        <f>1537250*40</f>
        <v>61490000</v>
      </c>
      <c r="D209" s="18" t="s">
        <v>269</v>
      </c>
      <c r="E209" s="13"/>
    </row>
    <row r="210" spans="1:6" ht="30">
      <c r="A210" s="5">
        <v>10</v>
      </c>
      <c r="B210" s="5" t="s">
        <v>270</v>
      </c>
      <c r="C210" s="66">
        <f>2392240*10</f>
        <v>23922400</v>
      </c>
      <c r="D210" s="18" t="s">
        <v>271</v>
      </c>
      <c r="E210" s="13"/>
    </row>
    <row r="211" spans="1:6" ht="45">
      <c r="A211" s="5">
        <v>2</v>
      </c>
      <c r="B211" s="5" t="s">
        <v>272</v>
      </c>
      <c r="C211" s="66">
        <f>1283750*2</f>
        <v>2567500</v>
      </c>
      <c r="D211" s="18" t="s">
        <v>273</v>
      </c>
      <c r="E211" s="13"/>
    </row>
    <row r="212" spans="1:6" ht="45">
      <c r="A212" s="5">
        <v>30</v>
      </c>
      <c r="B212" s="5" t="s">
        <v>274</v>
      </c>
      <c r="C212" s="66">
        <f>639059*30</f>
        <v>19171770</v>
      </c>
      <c r="D212" s="18" t="s">
        <v>275</v>
      </c>
      <c r="E212" s="13"/>
      <c r="F212" s="22"/>
    </row>
    <row r="213" spans="1:6" ht="45">
      <c r="A213" s="5">
        <v>30</v>
      </c>
      <c r="B213" s="5" t="s">
        <v>276</v>
      </c>
      <c r="C213" s="66">
        <f>375916*30</f>
        <v>11277480</v>
      </c>
      <c r="D213" s="18" t="s">
        <v>277</v>
      </c>
      <c r="E213" s="13"/>
    </row>
    <row r="214" spans="1:6" ht="30">
      <c r="A214" s="5">
        <v>1</v>
      </c>
      <c r="B214" s="5" t="s">
        <v>278</v>
      </c>
      <c r="C214" s="66">
        <v>5567639</v>
      </c>
      <c r="D214" s="18" t="s">
        <v>279</v>
      </c>
      <c r="E214" s="13"/>
    </row>
    <row r="215" spans="1:6" ht="30">
      <c r="A215" s="5">
        <v>3</v>
      </c>
      <c r="B215" s="5" t="s">
        <v>280</v>
      </c>
      <c r="C215" s="66">
        <f>612000*3</f>
        <v>1836000</v>
      </c>
      <c r="D215" s="18" t="s">
        <v>281</v>
      </c>
      <c r="E215" s="13"/>
    </row>
    <row r="216" spans="1:6" ht="30">
      <c r="A216" s="5">
        <v>1</v>
      </c>
      <c r="B216" s="5" t="s">
        <v>282</v>
      </c>
      <c r="C216" s="66">
        <v>390000</v>
      </c>
      <c r="D216" s="18" t="s">
        <v>283</v>
      </c>
      <c r="E216" s="13"/>
    </row>
    <row r="217" spans="1:6" ht="30">
      <c r="A217" s="5">
        <v>1</v>
      </c>
      <c r="B217" s="5" t="s">
        <v>284</v>
      </c>
      <c r="C217" s="66">
        <v>1200000</v>
      </c>
      <c r="D217" s="18" t="s">
        <v>285</v>
      </c>
      <c r="E217" s="14"/>
    </row>
    <row r="218" spans="1:6" ht="240">
      <c r="A218" s="5">
        <v>3</v>
      </c>
      <c r="B218" s="5" t="s">
        <v>336</v>
      </c>
      <c r="C218" s="5" t="s">
        <v>337</v>
      </c>
      <c r="D218" s="5" t="s">
        <v>338</v>
      </c>
      <c r="E218" s="36" t="s">
        <v>339</v>
      </c>
    </row>
    <row r="219" spans="1:6" ht="165">
      <c r="A219" s="5">
        <v>1</v>
      </c>
      <c r="B219" s="5" t="s">
        <v>340</v>
      </c>
      <c r="C219" s="5" t="s">
        <v>337</v>
      </c>
      <c r="D219" s="5" t="s">
        <v>341</v>
      </c>
      <c r="E219" s="36" t="s">
        <v>342</v>
      </c>
    </row>
    <row r="220" spans="1:6" ht="30">
      <c r="A220" s="5">
        <v>1</v>
      </c>
      <c r="B220" s="5" t="s">
        <v>355</v>
      </c>
      <c r="C220" s="5" t="s">
        <v>356</v>
      </c>
      <c r="D220" s="5" t="s">
        <v>357</v>
      </c>
      <c r="E220" s="36" t="s">
        <v>358</v>
      </c>
    </row>
    <row r="221" spans="1:6" ht="90">
      <c r="A221" s="5"/>
      <c r="B221" s="5" t="s">
        <v>359</v>
      </c>
      <c r="C221" s="5" t="s">
        <v>360</v>
      </c>
      <c r="D221" s="5" t="s">
        <v>361</v>
      </c>
      <c r="E221" s="17" t="s">
        <v>218</v>
      </c>
    </row>
    <row r="222" spans="1:6" s="65" customFormat="1" ht="36.75" customHeight="1">
      <c r="A222" s="5">
        <v>1</v>
      </c>
      <c r="B222" s="67" t="s">
        <v>394</v>
      </c>
      <c r="C222" s="5" t="s">
        <v>395</v>
      </c>
      <c r="D222" s="5" t="s">
        <v>396</v>
      </c>
      <c r="E222" s="7"/>
    </row>
    <row r="223" spans="1:6" s="65" customFormat="1" ht="33" customHeight="1">
      <c r="A223" s="5">
        <v>2</v>
      </c>
      <c r="B223" s="67" t="s">
        <v>397</v>
      </c>
      <c r="C223" s="5" t="s">
        <v>395</v>
      </c>
      <c r="D223" s="7" t="s">
        <v>398</v>
      </c>
      <c r="E223" s="12" t="s">
        <v>218</v>
      </c>
    </row>
    <row r="224" spans="1:6" s="65" customFormat="1" ht="25.5" customHeight="1">
      <c r="A224" s="5">
        <v>3</v>
      </c>
      <c r="B224" s="5" t="s">
        <v>399</v>
      </c>
      <c r="C224" s="5" t="s">
        <v>395</v>
      </c>
      <c r="D224" s="7" t="s">
        <v>400</v>
      </c>
      <c r="E224" s="13"/>
    </row>
    <row r="225" spans="1:5" s="65" customFormat="1" ht="33" customHeight="1">
      <c r="A225" s="5">
        <v>4</v>
      </c>
      <c r="B225" s="5" t="s">
        <v>401</v>
      </c>
      <c r="C225" s="5" t="s">
        <v>395</v>
      </c>
      <c r="D225" s="7" t="s">
        <v>402</v>
      </c>
      <c r="E225" s="13"/>
    </row>
    <row r="226" spans="1:5" s="65" customFormat="1" ht="36" customHeight="1">
      <c r="A226" s="5">
        <v>5</v>
      </c>
      <c r="B226" s="5" t="s">
        <v>403</v>
      </c>
      <c r="C226" s="5" t="s">
        <v>395</v>
      </c>
      <c r="D226" s="7" t="s">
        <v>404</v>
      </c>
      <c r="E226" s="13"/>
    </row>
    <row r="227" spans="1:5" s="65" customFormat="1" ht="50.25" customHeight="1">
      <c r="A227" s="5">
        <v>6</v>
      </c>
      <c r="B227" s="5" t="s">
        <v>405</v>
      </c>
      <c r="C227" s="5" t="s">
        <v>395</v>
      </c>
      <c r="D227" s="7" t="s">
        <v>406</v>
      </c>
      <c r="E227" s="13"/>
    </row>
    <row r="228" spans="1:5" s="65" customFormat="1" ht="32.25" customHeight="1">
      <c r="A228" s="5">
        <v>7</v>
      </c>
      <c r="B228" s="5" t="s">
        <v>407</v>
      </c>
      <c r="C228" s="5" t="s">
        <v>395</v>
      </c>
      <c r="D228" s="7" t="s">
        <v>408</v>
      </c>
      <c r="E228" s="13"/>
    </row>
    <row r="229" spans="1:5" s="65" customFormat="1" ht="32.25" customHeight="1">
      <c r="A229" s="5">
        <v>8</v>
      </c>
      <c r="B229" s="5" t="s">
        <v>409</v>
      </c>
      <c r="C229" s="5" t="s">
        <v>395</v>
      </c>
      <c r="D229" s="7" t="s">
        <v>410</v>
      </c>
      <c r="E229" s="13"/>
    </row>
    <row r="230" spans="1:5" s="65" customFormat="1" ht="30.75" customHeight="1">
      <c r="A230" s="5">
        <v>9</v>
      </c>
      <c r="B230" s="5" t="s">
        <v>411</v>
      </c>
      <c r="C230" s="5" t="s">
        <v>395</v>
      </c>
      <c r="D230" s="7" t="s">
        <v>412</v>
      </c>
      <c r="E230" s="13"/>
    </row>
    <row r="231" spans="1:5" s="65" customFormat="1" ht="53.25" customHeight="1">
      <c r="A231" s="5">
        <v>10</v>
      </c>
      <c r="B231" s="5" t="s">
        <v>413</v>
      </c>
      <c r="C231" s="5" t="s">
        <v>395</v>
      </c>
      <c r="D231" s="7" t="s">
        <v>414</v>
      </c>
      <c r="E231" s="13"/>
    </row>
    <row r="232" spans="1:5" s="65" customFormat="1" ht="30.75" customHeight="1">
      <c r="A232" s="5">
        <v>11</v>
      </c>
      <c r="B232" s="5" t="s">
        <v>415</v>
      </c>
      <c r="C232" s="5" t="s">
        <v>395</v>
      </c>
      <c r="D232" s="7" t="s">
        <v>416</v>
      </c>
      <c r="E232" s="13"/>
    </row>
    <row r="233" spans="1:5" s="65" customFormat="1" ht="30.75" customHeight="1">
      <c r="A233" s="5">
        <v>12</v>
      </c>
      <c r="B233" s="5" t="s">
        <v>417</v>
      </c>
      <c r="C233" s="5" t="s">
        <v>395</v>
      </c>
      <c r="D233" s="7" t="s">
        <v>418</v>
      </c>
      <c r="E233" s="13"/>
    </row>
    <row r="234" spans="1:5" s="65" customFormat="1" ht="34.5" customHeight="1">
      <c r="A234" s="5">
        <v>13</v>
      </c>
      <c r="B234" s="5" t="s">
        <v>419</v>
      </c>
      <c r="C234" s="5" t="s">
        <v>395</v>
      </c>
      <c r="D234" s="7" t="s">
        <v>420</v>
      </c>
      <c r="E234" s="13"/>
    </row>
    <row r="235" spans="1:5" s="65" customFormat="1" ht="24" customHeight="1">
      <c r="A235" s="5">
        <v>14</v>
      </c>
      <c r="B235" s="5" t="s">
        <v>421</v>
      </c>
      <c r="C235" s="5" t="s">
        <v>395</v>
      </c>
      <c r="D235" s="7" t="s">
        <v>422</v>
      </c>
      <c r="E235" s="14"/>
    </row>
    <row r="236" spans="1:5">
      <c r="A236" s="68"/>
      <c r="B236" s="68"/>
      <c r="C236" s="68"/>
      <c r="D236" s="69"/>
    </row>
    <row r="237" spans="1:5">
      <c r="A237" s="21" t="s">
        <v>75</v>
      </c>
    </row>
    <row r="238" spans="1:5">
      <c r="A238" s="26" t="s">
        <v>76</v>
      </c>
    </row>
    <row r="239" spans="1:5" ht="30">
      <c r="A239" s="18" t="s">
        <v>39</v>
      </c>
      <c r="B239" s="18" t="s">
        <v>77</v>
      </c>
      <c r="C239" s="18" t="s">
        <v>40</v>
      </c>
      <c r="D239" s="18" t="s">
        <v>78</v>
      </c>
      <c r="E239" s="18" t="s">
        <v>79</v>
      </c>
    </row>
    <row r="240" spans="1:5" ht="120">
      <c r="A240" s="5">
        <v>1</v>
      </c>
      <c r="B240" s="16" t="s">
        <v>178</v>
      </c>
      <c r="C240" s="16" t="s">
        <v>184</v>
      </c>
      <c r="D240" s="16" t="s">
        <v>190</v>
      </c>
      <c r="E240" s="15" t="s">
        <v>194</v>
      </c>
    </row>
    <row r="241" spans="1:5" ht="60">
      <c r="A241" s="5">
        <v>2</v>
      </c>
      <c r="B241" s="16" t="s">
        <v>179</v>
      </c>
      <c r="C241" s="16" t="s">
        <v>185</v>
      </c>
      <c r="D241" s="16" t="s">
        <v>191</v>
      </c>
      <c r="E241" s="15" t="s">
        <v>195</v>
      </c>
    </row>
    <row r="242" spans="1:5" ht="75">
      <c r="A242" s="7">
        <v>3</v>
      </c>
      <c r="B242" s="16" t="s">
        <v>180</v>
      </c>
      <c r="C242" s="16" t="s">
        <v>186</v>
      </c>
      <c r="D242" s="16" t="s">
        <v>191</v>
      </c>
      <c r="E242" s="15" t="s">
        <v>196</v>
      </c>
    </row>
    <row r="243" spans="1:5" ht="90">
      <c r="A243" s="7">
        <v>4</v>
      </c>
      <c r="B243" s="16" t="s">
        <v>181</v>
      </c>
      <c r="C243" s="16" t="s">
        <v>187</v>
      </c>
      <c r="D243" s="16" t="s">
        <v>191</v>
      </c>
      <c r="E243" s="15" t="s">
        <v>197</v>
      </c>
    </row>
    <row r="244" spans="1:5" ht="105">
      <c r="A244" s="7">
        <v>5</v>
      </c>
      <c r="B244" s="16" t="s">
        <v>182</v>
      </c>
      <c r="C244" s="16" t="s">
        <v>188</v>
      </c>
      <c r="D244" s="16" t="s">
        <v>192</v>
      </c>
      <c r="E244" s="15" t="s">
        <v>198</v>
      </c>
    </row>
    <row r="245" spans="1:5" ht="120">
      <c r="A245" s="7">
        <v>6</v>
      </c>
      <c r="B245" s="16" t="s">
        <v>183</v>
      </c>
      <c r="C245" s="16" t="s">
        <v>189</v>
      </c>
      <c r="D245" s="16" t="s">
        <v>193</v>
      </c>
      <c r="E245" s="15" t="s">
        <v>199</v>
      </c>
    </row>
    <row r="246" spans="1:5" ht="155.25" customHeight="1">
      <c r="A246" s="5">
        <v>7</v>
      </c>
      <c r="B246" s="16" t="s">
        <v>343</v>
      </c>
      <c r="C246" s="16" t="s">
        <v>344</v>
      </c>
      <c r="D246" s="16" t="s">
        <v>345</v>
      </c>
      <c r="E246" s="16" t="s">
        <v>346</v>
      </c>
    </row>
    <row r="247" spans="1:5" ht="53.25" customHeight="1">
      <c r="A247" s="18">
        <v>8</v>
      </c>
      <c r="B247" s="70" t="s">
        <v>446</v>
      </c>
      <c r="C247" s="70" t="s">
        <v>447</v>
      </c>
      <c r="D247" s="70" t="s">
        <v>448</v>
      </c>
      <c r="E247" s="15" t="s">
        <v>452</v>
      </c>
    </row>
    <row r="248" spans="1:5" ht="45">
      <c r="A248" s="18">
        <v>9</v>
      </c>
      <c r="B248" s="70" t="s">
        <v>449</v>
      </c>
      <c r="C248" s="70" t="s">
        <v>450</v>
      </c>
      <c r="D248" s="59" t="s">
        <v>451</v>
      </c>
      <c r="E248" s="71" t="s">
        <v>453</v>
      </c>
    </row>
    <row r="250" spans="1:5">
      <c r="A250" s="26" t="s">
        <v>80</v>
      </c>
    </row>
    <row r="251" spans="1:5" ht="30">
      <c r="A251" s="18" t="s">
        <v>81</v>
      </c>
      <c r="B251" s="18" t="s">
        <v>82</v>
      </c>
      <c r="C251" s="18" t="s">
        <v>83</v>
      </c>
      <c r="D251" s="18" t="s">
        <v>74</v>
      </c>
      <c r="E251" s="38" t="s">
        <v>84</v>
      </c>
    </row>
    <row r="252" spans="1:5" ht="90">
      <c r="A252" s="18" t="s">
        <v>200</v>
      </c>
      <c r="B252" s="18" t="s">
        <v>201</v>
      </c>
      <c r="C252" s="18" t="s">
        <v>202</v>
      </c>
      <c r="D252" s="6" t="s">
        <v>203</v>
      </c>
      <c r="E252" s="6" t="s">
        <v>204</v>
      </c>
    </row>
    <row r="253" spans="1:5">
      <c r="A253" s="69"/>
      <c r="B253" s="69"/>
      <c r="C253" s="69"/>
      <c r="D253" s="69"/>
    </row>
    <row r="254" spans="1:5">
      <c r="A254" s="26" t="s">
        <v>85</v>
      </c>
    </row>
    <row r="255" spans="1:5">
      <c r="A255" s="18" t="s">
        <v>86</v>
      </c>
      <c r="B255" s="18" t="s">
        <v>87</v>
      </c>
      <c r="C255" s="18" t="s">
        <v>40</v>
      </c>
      <c r="D255" s="18" t="s">
        <v>88</v>
      </c>
      <c r="E255" s="18" t="s">
        <v>74</v>
      </c>
    </row>
    <row r="256" spans="1:5">
      <c r="A256" s="18" t="s">
        <v>454</v>
      </c>
      <c r="B256" s="18" t="s">
        <v>455</v>
      </c>
      <c r="C256" s="18" t="s">
        <v>456</v>
      </c>
      <c r="D256" s="18" t="s">
        <v>457</v>
      </c>
      <c r="E256" s="58" t="s">
        <v>218</v>
      </c>
    </row>
    <row r="258" spans="1:3">
      <c r="A258" s="22" t="s">
        <v>89</v>
      </c>
    </row>
    <row r="260" spans="1:3">
      <c r="A260" s="22" t="s">
        <v>90</v>
      </c>
    </row>
    <row r="261" spans="1:3">
      <c r="A261" s="24" t="s">
        <v>424</v>
      </c>
      <c r="B261" s="24"/>
      <c r="C261" s="24"/>
    </row>
    <row r="262" spans="1:3">
      <c r="A262" s="24" t="s">
        <v>91</v>
      </c>
      <c r="B262" s="24" t="s">
        <v>40</v>
      </c>
      <c r="C262" s="18" t="s">
        <v>92</v>
      </c>
    </row>
    <row r="263" spans="1:3" ht="75">
      <c r="A263" s="72" t="s">
        <v>425</v>
      </c>
      <c r="B263" s="72" t="s">
        <v>426</v>
      </c>
      <c r="C263" s="72" t="s">
        <v>427</v>
      </c>
    </row>
    <row r="264" spans="1:3" ht="30">
      <c r="A264" s="1" t="s">
        <v>428</v>
      </c>
      <c r="B264" s="72" t="s">
        <v>429</v>
      </c>
      <c r="C264" s="72" t="s">
        <v>430</v>
      </c>
    </row>
    <row r="265" spans="1:3" ht="30">
      <c r="A265" s="1" t="s">
        <v>431</v>
      </c>
      <c r="B265" s="72" t="s">
        <v>432</v>
      </c>
      <c r="C265" s="72" t="s">
        <v>430</v>
      </c>
    </row>
    <row r="266" spans="1:3" ht="30">
      <c r="A266" s="1" t="s">
        <v>433</v>
      </c>
      <c r="B266" s="24"/>
      <c r="C266" s="24"/>
    </row>
    <row r="267" spans="1:3" ht="30">
      <c r="A267" s="1" t="s">
        <v>91</v>
      </c>
      <c r="B267" s="24" t="s">
        <v>40</v>
      </c>
      <c r="C267" s="18" t="s">
        <v>92</v>
      </c>
    </row>
    <row r="268" spans="1:3" ht="60">
      <c r="A268" s="1" t="s">
        <v>434</v>
      </c>
      <c r="B268" s="72" t="s">
        <v>435</v>
      </c>
      <c r="C268" s="72" t="s">
        <v>436</v>
      </c>
    </row>
    <row r="269" spans="1:3" ht="60">
      <c r="A269" s="1" t="s">
        <v>437</v>
      </c>
      <c r="B269" s="72" t="s">
        <v>438</v>
      </c>
      <c r="C269" s="72" t="s">
        <v>436</v>
      </c>
    </row>
    <row r="270" spans="1:3" ht="30">
      <c r="A270" s="1" t="s">
        <v>93</v>
      </c>
      <c r="B270" s="24"/>
      <c r="C270" s="24"/>
    </row>
    <row r="271" spans="1:3" ht="30">
      <c r="A271" s="1" t="s">
        <v>91</v>
      </c>
      <c r="B271" s="24" t="s">
        <v>40</v>
      </c>
      <c r="C271" s="18" t="s">
        <v>92</v>
      </c>
    </row>
    <row r="272" spans="1:3">
      <c r="A272" s="1" t="s">
        <v>439</v>
      </c>
      <c r="B272" s="24"/>
      <c r="C272" s="24"/>
    </row>
    <row r="273" spans="1:6" ht="30">
      <c r="A273" s="1" t="s">
        <v>440</v>
      </c>
      <c r="B273" s="24"/>
      <c r="C273" s="24"/>
    </row>
    <row r="274" spans="1:6" ht="30">
      <c r="A274" s="1" t="s">
        <v>91</v>
      </c>
      <c r="B274" s="24" t="s">
        <v>40</v>
      </c>
      <c r="C274" s="18" t="s">
        <v>92</v>
      </c>
    </row>
    <row r="275" spans="1:6">
      <c r="A275" s="1" t="s">
        <v>439</v>
      </c>
      <c r="B275" s="24"/>
      <c r="C275" s="24"/>
    </row>
    <row r="277" spans="1:6">
      <c r="A277" s="22" t="s">
        <v>94</v>
      </c>
    </row>
    <row r="278" spans="1:6">
      <c r="A278" s="38" t="s">
        <v>5</v>
      </c>
      <c r="B278" s="38" t="s">
        <v>95</v>
      </c>
      <c r="C278" s="18" t="s">
        <v>96</v>
      </c>
    </row>
    <row r="279" spans="1:6">
      <c r="A279" s="24"/>
      <c r="B279" s="24"/>
      <c r="C279" s="24"/>
    </row>
    <row r="280" spans="1:6">
      <c r="F280" s="10"/>
    </row>
    <row r="281" spans="1:6" ht="31.5" customHeight="1">
      <c r="A281" s="57" t="s">
        <v>97</v>
      </c>
      <c r="B281" s="24"/>
      <c r="C281" s="24"/>
      <c r="D281" s="24"/>
      <c r="F281" s="10"/>
    </row>
    <row r="282" spans="1:6" ht="15" customHeight="1">
      <c r="A282" s="73" t="s">
        <v>100</v>
      </c>
      <c r="B282" s="73"/>
      <c r="C282" s="73"/>
      <c r="D282" s="73"/>
      <c r="E282" s="74"/>
      <c r="F282" s="10"/>
    </row>
    <row r="283" spans="1:6" ht="15" customHeight="1">
      <c r="A283" s="75"/>
      <c r="B283" s="75"/>
      <c r="C283" s="75"/>
      <c r="D283" s="75"/>
      <c r="E283" s="74"/>
      <c r="F283" s="10"/>
    </row>
    <row r="284" spans="1:6" ht="58.5" customHeight="1">
      <c r="A284" s="11" t="s">
        <v>205</v>
      </c>
      <c r="B284" s="11"/>
      <c r="C284" s="11"/>
      <c r="D284" s="11"/>
      <c r="E284" s="76" t="s">
        <v>218</v>
      </c>
      <c r="F284" s="10"/>
    </row>
    <row r="285" spans="1:6" ht="36.75" customHeight="1">
      <c r="A285" s="11" t="s">
        <v>206</v>
      </c>
      <c r="B285" s="11"/>
      <c r="C285" s="11"/>
      <c r="D285" s="11"/>
      <c r="E285" s="76"/>
      <c r="F285" s="10"/>
    </row>
    <row r="286" spans="1:6" ht="36.75" customHeight="1">
      <c r="A286" s="77" t="s">
        <v>207</v>
      </c>
      <c r="B286" s="78"/>
      <c r="C286" s="78"/>
      <c r="D286" s="79"/>
      <c r="E286" s="80"/>
      <c r="F286" s="10"/>
    </row>
    <row r="287" spans="1:6" ht="33" customHeight="1">
      <c r="A287" s="77" t="s">
        <v>208</v>
      </c>
      <c r="B287" s="78"/>
      <c r="C287" s="78"/>
      <c r="D287" s="79"/>
      <c r="E287" s="80"/>
      <c r="F287" s="10"/>
    </row>
    <row r="288" spans="1:6" ht="15" customHeight="1">
      <c r="A288" s="77" t="s">
        <v>209</v>
      </c>
      <c r="B288" s="78"/>
      <c r="C288" s="78"/>
      <c r="D288" s="79"/>
      <c r="E288" s="80"/>
      <c r="F288" s="10"/>
    </row>
    <row r="289" spans="1:6" ht="15" customHeight="1">
      <c r="A289" s="77" t="s">
        <v>210</v>
      </c>
      <c r="B289" s="78"/>
      <c r="C289" s="78"/>
      <c r="D289" s="79"/>
      <c r="E289" s="80"/>
      <c r="F289" s="10"/>
    </row>
    <row r="290" spans="1:6" ht="15" customHeight="1">
      <c r="A290" s="77" t="s">
        <v>211</v>
      </c>
      <c r="B290" s="78"/>
      <c r="C290" s="78"/>
      <c r="D290" s="79"/>
      <c r="E290" s="80"/>
      <c r="F290" s="10"/>
    </row>
    <row r="291" spans="1:6" ht="15" customHeight="1">
      <c r="A291" s="77" t="s">
        <v>212</v>
      </c>
      <c r="B291" s="78"/>
      <c r="C291" s="78"/>
      <c r="D291" s="79"/>
      <c r="E291" s="80"/>
      <c r="F291" s="81"/>
    </row>
    <row r="292" spans="1:6" ht="15" customHeight="1">
      <c r="A292" s="77" t="s">
        <v>213</v>
      </c>
      <c r="B292" s="78"/>
      <c r="C292" s="78"/>
      <c r="D292" s="79"/>
      <c r="E292" s="80"/>
      <c r="F292" s="10"/>
    </row>
    <row r="293" spans="1:6" ht="15" customHeight="1">
      <c r="A293" s="77" t="s">
        <v>214</v>
      </c>
      <c r="B293" s="78"/>
      <c r="C293" s="78"/>
      <c r="D293" s="79"/>
      <c r="E293" s="80"/>
      <c r="F293" s="10"/>
    </row>
    <row r="294" spans="1:6">
      <c r="A294" s="82" t="s">
        <v>217</v>
      </c>
      <c r="B294" s="82"/>
      <c r="C294" s="82"/>
      <c r="D294" s="82"/>
      <c r="E294" s="76"/>
    </row>
    <row r="295" spans="1:6" ht="36" customHeight="1">
      <c r="A295" s="11" t="s">
        <v>215</v>
      </c>
      <c r="B295" s="11"/>
      <c r="C295" s="11"/>
      <c r="D295" s="11"/>
      <c r="E295" s="76"/>
    </row>
    <row r="296" spans="1:6">
      <c r="A296" s="11" t="s">
        <v>216</v>
      </c>
      <c r="B296" s="11"/>
      <c r="C296" s="11"/>
      <c r="D296" s="11"/>
      <c r="E296" s="76"/>
    </row>
    <row r="297" spans="1:6">
      <c r="A297" s="8"/>
      <c r="B297" s="8"/>
      <c r="C297" s="8"/>
      <c r="D297" s="8"/>
      <c r="E297" s="83"/>
    </row>
    <row r="298" spans="1:6">
      <c r="A298" s="84" t="s">
        <v>328</v>
      </c>
      <c r="B298" s="84"/>
    </row>
    <row r="299" spans="1:6">
      <c r="A299" s="85" t="s">
        <v>329</v>
      </c>
      <c r="B299" s="86" t="s">
        <v>330</v>
      </c>
    </row>
    <row r="300" spans="1:6">
      <c r="A300" s="24" t="s">
        <v>331</v>
      </c>
      <c r="B300" s="63">
        <v>3215511500</v>
      </c>
    </row>
    <row r="301" spans="1:6">
      <c r="A301" s="24" t="s">
        <v>332</v>
      </c>
      <c r="B301" s="63">
        <v>11497165491</v>
      </c>
    </row>
    <row r="302" spans="1:6">
      <c r="A302" s="24" t="s">
        <v>333</v>
      </c>
      <c r="B302" s="63">
        <f>4000000000+268170144</f>
        <v>4268170144</v>
      </c>
    </row>
    <row r="303" spans="1:6">
      <c r="A303" s="57" t="s">
        <v>334</v>
      </c>
      <c r="B303" s="63">
        <f>B300+B301+B302</f>
        <v>18980847135</v>
      </c>
    </row>
    <row r="304" spans="1:6">
      <c r="C304" s="103"/>
      <c r="D304" s="102"/>
    </row>
    <row r="307" spans="1:6" s="89" customFormat="1" ht="391.5" customHeight="1">
      <c r="A307" s="87" t="s">
        <v>347</v>
      </c>
      <c r="B307" s="87"/>
      <c r="C307" s="87"/>
      <c r="D307" s="87"/>
      <c r="E307" s="88"/>
      <c r="F307" s="88"/>
    </row>
    <row r="308" spans="1:6" s="75" customFormat="1">
      <c r="A308" s="88"/>
      <c r="B308" s="88"/>
      <c r="C308" s="88"/>
      <c r="D308" s="88"/>
      <c r="E308" s="88"/>
      <c r="F308" s="88"/>
    </row>
    <row r="309" spans="1:6" s="65" customFormat="1">
      <c r="A309" s="90" t="s">
        <v>393</v>
      </c>
      <c r="B309" s="90"/>
      <c r="C309" s="90"/>
      <c r="D309" s="90"/>
      <c r="E309" s="20"/>
      <c r="F309" s="20"/>
    </row>
    <row r="310" spans="1:6" s="65" customFormat="1">
      <c r="A310" s="91" t="s">
        <v>362</v>
      </c>
      <c r="B310" s="91"/>
      <c r="C310" s="92" t="s">
        <v>363</v>
      </c>
      <c r="D310" s="92" t="s">
        <v>364</v>
      </c>
      <c r="E310" s="93" t="s">
        <v>365</v>
      </c>
      <c r="F310" s="93" t="s">
        <v>366</v>
      </c>
    </row>
    <row r="311" spans="1:6" s="65" customFormat="1" ht="30">
      <c r="A311" s="94" t="s">
        <v>367</v>
      </c>
      <c r="B311" s="95" t="s">
        <v>368</v>
      </c>
      <c r="C311" s="95" t="s">
        <v>369</v>
      </c>
      <c r="D311" s="1" t="s">
        <v>370</v>
      </c>
      <c r="E311" s="96" t="s">
        <v>371</v>
      </c>
      <c r="F311" s="1" t="s">
        <v>372</v>
      </c>
    </row>
    <row r="312" spans="1:6" s="65" customFormat="1" ht="30">
      <c r="A312" s="94"/>
      <c r="B312" s="95"/>
      <c r="C312" s="95"/>
      <c r="D312" s="1" t="s">
        <v>373</v>
      </c>
      <c r="E312" s="96" t="s">
        <v>374</v>
      </c>
      <c r="F312" s="1" t="s">
        <v>372</v>
      </c>
    </row>
    <row r="313" spans="1:6" s="65" customFormat="1" ht="30">
      <c r="A313" s="94"/>
      <c r="B313" s="95"/>
      <c r="C313" s="95"/>
      <c r="D313" s="24" t="s">
        <v>375</v>
      </c>
      <c r="E313" s="96" t="s">
        <v>376</v>
      </c>
      <c r="F313" s="1" t="s">
        <v>372</v>
      </c>
    </row>
    <row r="314" spans="1:6" s="65" customFormat="1" ht="30">
      <c r="A314" s="94"/>
      <c r="B314" s="95"/>
      <c r="C314" s="95"/>
      <c r="D314" s="1" t="s">
        <v>377</v>
      </c>
      <c r="E314" s="96" t="s">
        <v>378</v>
      </c>
      <c r="F314" s="1" t="s">
        <v>372</v>
      </c>
    </row>
    <row r="315" spans="1:6" s="65" customFormat="1" ht="30">
      <c r="A315" s="94"/>
      <c r="B315" s="95"/>
      <c r="C315" s="95"/>
      <c r="D315" s="1" t="s">
        <v>379</v>
      </c>
      <c r="E315" s="58" t="s">
        <v>380</v>
      </c>
      <c r="F315" s="1" t="s">
        <v>372</v>
      </c>
    </row>
    <row r="316" spans="1:6" s="65" customFormat="1" ht="30">
      <c r="A316" s="94"/>
      <c r="B316" s="95"/>
      <c r="C316" s="95" t="s">
        <v>381</v>
      </c>
      <c r="D316" s="1" t="s">
        <v>382</v>
      </c>
      <c r="E316" s="58" t="s">
        <v>383</v>
      </c>
      <c r="F316" s="1" t="s">
        <v>384</v>
      </c>
    </row>
    <row r="317" spans="1:6" ht="30">
      <c r="A317" s="94"/>
      <c r="B317" s="95"/>
      <c r="C317" s="95"/>
      <c r="D317" s="1" t="s">
        <v>385</v>
      </c>
      <c r="E317" s="58" t="s">
        <v>386</v>
      </c>
      <c r="F317" s="1" t="s">
        <v>384</v>
      </c>
    </row>
    <row r="318" spans="1:6" ht="30">
      <c r="A318" s="94"/>
      <c r="B318" s="95"/>
      <c r="C318" s="95"/>
      <c r="D318" s="1" t="s">
        <v>387</v>
      </c>
      <c r="E318" s="58" t="s">
        <v>388</v>
      </c>
      <c r="F318" s="1" t="s">
        <v>384</v>
      </c>
    </row>
    <row r="319" spans="1:6">
      <c r="A319" s="97"/>
      <c r="B319" s="98"/>
      <c r="C319" s="98"/>
      <c r="D319" s="1" t="s">
        <v>389</v>
      </c>
      <c r="E319" s="58" t="s">
        <v>390</v>
      </c>
      <c r="F319" s="99" t="s">
        <v>391</v>
      </c>
    </row>
    <row r="320" spans="1:6" ht="30" customHeight="1">
      <c r="A320" s="11" t="s">
        <v>460</v>
      </c>
      <c r="B320" s="11"/>
      <c r="C320" s="11"/>
      <c r="D320" s="11"/>
      <c r="E320" s="104"/>
    </row>
    <row r="321" spans="1:5" ht="33" customHeight="1">
      <c r="A321" s="11" t="s">
        <v>461</v>
      </c>
      <c r="B321" s="11"/>
      <c r="C321" s="11"/>
      <c r="D321" s="11"/>
      <c r="E321" s="105"/>
    </row>
    <row r="322" spans="1:5" ht="43.5" customHeight="1">
      <c r="A322" s="11" t="s">
        <v>462</v>
      </c>
      <c r="B322" s="11"/>
      <c r="C322" s="11"/>
      <c r="D322" s="11"/>
      <c r="E322" s="105"/>
    </row>
    <row r="323" spans="1:5" ht="18" customHeight="1">
      <c r="A323" s="11" t="s">
        <v>463</v>
      </c>
      <c r="B323" s="11"/>
      <c r="C323" s="11"/>
      <c r="D323" s="11"/>
      <c r="E323" s="105"/>
    </row>
    <row r="324" spans="1:5" ht="33" customHeight="1">
      <c r="A324" s="11" t="s">
        <v>464</v>
      </c>
      <c r="B324" s="11"/>
      <c r="C324" s="11"/>
      <c r="D324" s="11"/>
      <c r="E324" s="105"/>
    </row>
    <row r="325" spans="1:5">
      <c r="A325" s="11" t="s">
        <v>465</v>
      </c>
      <c r="B325" s="11"/>
      <c r="C325" s="11"/>
      <c r="D325" s="11"/>
      <c r="E325" s="105"/>
    </row>
    <row r="326" spans="1:5" ht="33.75" customHeight="1">
      <c r="A326" s="11" t="s">
        <v>392</v>
      </c>
      <c r="B326" s="11"/>
      <c r="C326" s="11"/>
      <c r="D326" s="11"/>
      <c r="E326" s="105"/>
    </row>
    <row r="327" spans="1:5">
      <c r="A327" s="8"/>
      <c r="B327" s="8"/>
      <c r="C327" s="8"/>
      <c r="D327" s="8"/>
      <c r="E327" s="100"/>
    </row>
    <row r="328" spans="1:5" ht="96.75" customHeight="1">
      <c r="A328" s="11" t="s">
        <v>423</v>
      </c>
      <c r="B328" s="11"/>
      <c r="C328" s="11"/>
      <c r="D328" s="11"/>
      <c r="E328" s="85" t="s">
        <v>218</v>
      </c>
    </row>
  </sheetData>
  <mergeCells count="57">
    <mergeCell ref="C62:C67"/>
    <mergeCell ref="E72:E77"/>
    <mergeCell ref="A9:H9"/>
    <mergeCell ref="E204:E217"/>
    <mergeCell ref="E223:E235"/>
    <mergeCell ref="A325:D325"/>
    <mergeCell ref="A326:D326"/>
    <mergeCell ref="A309:D309"/>
    <mergeCell ref="E320:E326"/>
    <mergeCell ref="A328:D328"/>
    <mergeCell ref="A320:D320"/>
    <mergeCell ref="A321:D321"/>
    <mergeCell ref="A322:D322"/>
    <mergeCell ref="A323:D323"/>
    <mergeCell ref="A324:D324"/>
    <mergeCell ref="A307:D307"/>
    <mergeCell ref="A310:B310"/>
    <mergeCell ref="A311:A319"/>
    <mergeCell ref="B311:B319"/>
    <mergeCell ref="C311:C315"/>
    <mergeCell ref="C316:C319"/>
    <mergeCell ref="A296:D296"/>
    <mergeCell ref="A288:D288"/>
    <mergeCell ref="A289:D289"/>
    <mergeCell ref="A290:D290"/>
    <mergeCell ref="A291:D291"/>
    <mergeCell ref="A292:D292"/>
    <mergeCell ref="F81:F82"/>
    <mergeCell ref="F99:F100"/>
    <mergeCell ref="A293:D293"/>
    <mergeCell ref="A294:D294"/>
    <mergeCell ref="A295:D295"/>
    <mergeCell ref="A282:D282"/>
    <mergeCell ref="A284:D284"/>
    <mergeCell ref="A285:D285"/>
    <mergeCell ref="A286:D286"/>
    <mergeCell ref="A287:D287"/>
    <mergeCell ref="E284:E296"/>
    <mergeCell ref="A155:C155"/>
    <mergeCell ref="A99:A100"/>
    <mergeCell ref="B99:B100"/>
    <mergeCell ref="E99:E100"/>
    <mergeCell ref="G93:G94"/>
    <mergeCell ref="H93:H94"/>
    <mergeCell ref="A3:H3"/>
    <mergeCell ref="C87:F87"/>
    <mergeCell ref="A12:H12"/>
    <mergeCell ref="H81:H84"/>
    <mergeCell ref="B93:B94"/>
    <mergeCell ref="A93:A94"/>
    <mergeCell ref="D93:D94"/>
    <mergeCell ref="E93:E94"/>
    <mergeCell ref="F93:F94"/>
    <mergeCell ref="A39:F41"/>
    <mergeCell ref="C44:C48"/>
    <mergeCell ref="D44:D48"/>
    <mergeCell ref="E44:E48"/>
  </mergeCells>
  <hyperlinks>
    <hyperlink ref="B35" r:id="rId1"/>
    <hyperlink ref="B36" r:id="rId2"/>
    <hyperlink ref="E44" r:id="rId3" display="https://www.facebook.com/SenaturPy/videos/817832642074769/                                                        "/>
    <hyperlink ref="H81" r:id="rId4" display="https://wetransfer.com/downloads/5885228f390695bea9c3f009a5d8d3c320200703163118/a367881c7f451a251bdca9a040315e4120200703163157/681cfe"/>
    <hyperlink ref="H93" r:id="rId5"/>
    <hyperlink ref="E240" r:id="rId6"/>
    <hyperlink ref="E243" r:id="rId7"/>
    <hyperlink ref="E242" r:id="rId8"/>
    <hyperlink ref="E241" r:id="rId9"/>
    <hyperlink ref="E245" r:id="rId10"/>
    <hyperlink ref="E244" r:id="rId11"/>
    <hyperlink ref="D252" r:id="rId12"/>
    <hyperlink ref="E252" r:id="rId13"/>
    <hyperlink ref="F98" r:id="rId14"/>
    <hyperlink ref="F99" r:id="rId15"/>
    <hyperlink ref="F101" r:id="rId16"/>
    <hyperlink ref="F102" r:id="rId17"/>
    <hyperlink ref="F103" r:id="rId18"/>
    <hyperlink ref="F104" r:id="rId19"/>
    <hyperlink ref="F105" r:id="rId20"/>
    <hyperlink ref="F106" r:id="rId21"/>
    <hyperlink ref="F107" r:id="rId22"/>
    <hyperlink ref="F108" r:id="rId23"/>
    <hyperlink ref="F109" r:id="rId24"/>
    <hyperlink ref="F110" r:id="rId25"/>
    <hyperlink ref="F111" r:id="rId26"/>
    <hyperlink ref="B37" r:id="rId27"/>
    <hyperlink ref="E218" r:id="rId28"/>
    <hyperlink ref="E219" r:id="rId29"/>
    <hyperlink ref="C53" r:id="rId30" location=".XpRwl-TByaO" display="https://www.sfp.gov.py/sfp/noticia/14644-informe-del-cumplimiento-de-la-ley-518914-que-corresponde-al-mes-de-enero-de-2020.html - .XpRwl-TByaO"/>
    <hyperlink ref="C54" r:id="rId31" location=".XqtKmH_ByaN" display="https://www.sfp.gov.py/sfp/noticia/14661-informe-del-cumplimiento-de-la-ley-518914-que-corresponde-al-mes-de-febrero-de-2020.html - .XqtKmH_ByaN"/>
    <hyperlink ref="C55" r:id="rId32" location=".Xs0cBuTByaN" display="https://www.sfp.gov.py/sfp/noticia/14691-informe-del-cumplimiento-de-la-ley-518914-que-corresponde-al-mes-de-marzo-de-2020.html - .Xs0cBuTByaN"/>
    <hyperlink ref="C56" r:id="rId33" location=".XvtAeNXB_IW" display="https://www.sfp.gov.py/sfp/noticia/14768-informe-del-cumplimiento-de-la-ley-518914-que-corresponde-al-mes-de-abril-de-2020.html - .XvtAeNXB_IW"/>
    <hyperlink ref="E220" r:id="rId34"/>
    <hyperlink ref="C62" r:id="rId35"/>
    <hyperlink ref="E72" r:id="rId36" location="!/estadisticas/burbujas"/>
    <hyperlink ref="E247" r:id="rId37" location="!/buscar_informacion#busqueda"/>
    <hyperlink ref="E248" r:id="rId38"/>
  </hyperlinks>
  <pageMargins left="0.74803149606299213" right="0.74803149606299213" top="0.98425196850393704" bottom="0.98425196850393704" header="0.51181102362204722" footer="0.51181102362204722"/>
  <pageSetup paperSize="8" scale="78" orientation="landscape" r:id="rId39"/>
  <rowBreaks count="2" manualBreakCount="2">
    <brk id="68" max="16383" man="1"/>
    <brk id="98" max="16383" man="1"/>
  </rowBreaks>
  <colBreaks count="1" manualBreakCount="1">
    <brk id="8" max="1048575" man="1"/>
  </colBreaks>
  <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Lorena López</cp:lastModifiedBy>
  <cp:lastPrinted>2020-07-06T15:01:52Z</cp:lastPrinted>
  <dcterms:created xsi:type="dcterms:W3CDTF">2020-06-23T19:35:00Z</dcterms:created>
  <dcterms:modified xsi:type="dcterms:W3CDTF">2020-07-06T15:20:56Z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